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833" activeTab="0"/>
  </bookViews>
  <sheets>
    <sheet name="NC PLOT" sheetId="1" r:id="rId1"/>
    <sheet name="NC COMPARE" sheetId="2" r:id="rId2"/>
    <sheet name="RC PLOT" sheetId="3" r:id="rId3"/>
    <sheet name="NC Calcs" sheetId="4" state="hidden" r:id="rId4"/>
    <sheet name="User Guide" sheetId="5" r:id="rId5"/>
    <sheet name="Revision Log" sheetId="6" state="hidden" r:id="rId6"/>
  </sheets>
  <definedNames>
    <definedName name="ESTHP">#REF!</definedName>
    <definedName name="ESTVOLTS">#REF!</definedName>
    <definedName name="HWCDATA">#REF!</definedName>
    <definedName name="INLET1">#REF!</definedName>
    <definedName name="INLET10">#REF!</definedName>
    <definedName name="INLET11">#REF!</definedName>
    <definedName name="INLET12">#REF!</definedName>
    <definedName name="INLET13">#REF!</definedName>
    <definedName name="INLET14">#REF!</definedName>
    <definedName name="INLET15">#REF!</definedName>
    <definedName name="INLET16">#REF!</definedName>
    <definedName name="INLET17">#REF!</definedName>
    <definedName name="INLET18">#REF!</definedName>
    <definedName name="INLET19">#REF!</definedName>
    <definedName name="INLET2">#REF!</definedName>
    <definedName name="INLET20">#REF!</definedName>
    <definedName name="INLET21">#REF!</definedName>
    <definedName name="INLET22">#REF!</definedName>
    <definedName name="INLET23">#REF!</definedName>
    <definedName name="INLET24">#REF!</definedName>
    <definedName name="INLET25">#REF!</definedName>
    <definedName name="INLET3">#REF!</definedName>
    <definedName name="INLET4">#REF!</definedName>
    <definedName name="INLET5">#REF!</definedName>
    <definedName name="INLET6">#REF!</definedName>
    <definedName name="INLET7">#REF!</definedName>
    <definedName name="INLET8">#REF!</definedName>
    <definedName name="INLET9">#REF!</definedName>
    <definedName name="MOTOR1">#REF!</definedName>
    <definedName name="MOTOR10">#REF!</definedName>
    <definedName name="MOTOR11">#REF!</definedName>
    <definedName name="MOTOR12">#REF!</definedName>
    <definedName name="MOTOR13">#REF!</definedName>
    <definedName name="MOTOR14">#REF!</definedName>
    <definedName name="MOTOR15">#REF!</definedName>
    <definedName name="MOTOR16">#REF!</definedName>
    <definedName name="MOTOR17">#REF!</definedName>
    <definedName name="MOTOR18">#REF!</definedName>
    <definedName name="MOTOR19">#REF!</definedName>
    <definedName name="MOTOR2">#REF!</definedName>
    <definedName name="MOTOR20">#REF!</definedName>
    <definedName name="MOTOR21">#REF!</definedName>
    <definedName name="MOTOR22">#REF!</definedName>
    <definedName name="MOTOR23">#REF!</definedName>
    <definedName name="MOTOR24">#REF!</definedName>
    <definedName name="MOTOR25">#REF!</definedName>
    <definedName name="MOTOR3">#REF!</definedName>
    <definedName name="MOTOR4">#REF!</definedName>
    <definedName name="MOTOR5">#REF!</definedName>
    <definedName name="MOTOR6">#REF!</definedName>
    <definedName name="MOTOR7">#REF!</definedName>
    <definedName name="MOTOR8">#REF!</definedName>
    <definedName name="MOTOR9">#REF!</definedName>
    <definedName name="PHASE1">#REF!</definedName>
    <definedName name="PHASE10">#REF!</definedName>
    <definedName name="PHASE11">#REF!</definedName>
    <definedName name="PHASE12">#REF!</definedName>
    <definedName name="PHASE13">#REF!</definedName>
    <definedName name="PHASE14">#REF!</definedName>
    <definedName name="PHASE15">#REF!</definedName>
    <definedName name="PHASE16">#REF!</definedName>
    <definedName name="PHASE17">#REF!</definedName>
    <definedName name="PHASE18">#REF!</definedName>
    <definedName name="PHASE19">#REF!</definedName>
    <definedName name="PHASE2">#REF!</definedName>
    <definedName name="PHASE20">#REF!</definedName>
    <definedName name="PHASE21">#REF!</definedName>
    <definedName name="PHASE22">#REF!</definedName>
    <definedName name="PHASE23">#REF!</definedName>
    <definedName name="PHASE24">#REF!</definedName>
    <definedName name="PHASE25">#REF!</definedName>
    <definedName name="PHASE3">#REF!</definedName>
    <definedName name="PHASE4">#REF!</definedName>
    <definedName name="PHASE5">#REF!</definedName>
    <definedName name="PHASE6">#REF!</definedName>
    <definedName name="PHASE7">#REF!</definedName>
    <definedName name="PHASE8">#REF!</definedName>
    <definedName name="PHASE9">#REF!</definedName>
    <definedName name="_xlnm.Print_Area" localSheetId="1">'NC COMPARE'!$B$1:$P$37</definedName>
    <definedName name="_xlnm.Print_Area" localSheetId="0">'NC PLOT'!$A$1:$N$36</definedName>
    <definedName name="_xlnm.Print_Area" localSheetId="2">'RC PLOT'!$A$1:$O$37</definedName>
    <definedName name="QPT1HP">#REF!</definedName>
    <definedName name="QPT2HP">#REF!</definedName>
    <definedName name="QPT3HP">#REF!</definedName>
    <definedName name="QPTCABSIZE">#REF!</definedName>
    <definedName name="QSTHP">#REF!</definedName>
    <definedName name="QSTVOLTS">#REF!</definedName>
    <definedName name="ZERO">#REF!</definedName>
  </definedNames>
  <calcPr fullCalcOnLoad="1"/>
</workbook>
</file>

<file path=xl/sharedStrings.xml><?xml version="1.0" encoding="utf-8"?>
<sst xmlns="http://schemas.openxmlformats.org/spreadsheetml/2006/main" count="115" uniqueCount="79">
  <si>
    <t>NC</t>
  </si>
  <si>
    <t>Disclaimer</t>
  </si>
  <si>
    <t>This freeware is provided by Anemostat for personal use.  Although every effort has been made to insure the accuracy and compatability of this program,  Anemostat makes no claims as to its accuracy, and assumes no liability for its use.</t>
  </si>
  <si>
    <t>Release Date</t>
  </si>
  <si>
    <t>Version</t>
  </si>
  <si>
    <t>Description</t>
  </si>
  <si>
    <t>Initial Release of Software</t>
  </si>
  <si>
    <t>1K</t>
  </si>
  <si>
    <t>2K</t>
  </si>
  <si>
    <t>4K</t>
  </si>
  <si>
    <t>NC15</t>
  </si>
  <si>
    <t>NC20</t>
  </si>
  <si>
    <t>NC25</t>
  </si>
  <si>
    <t>NC30</t>
  </si>
  <si>
    <t>NC35</t>
  </si>
  <si>
    <t>NC40</t>
  </si>
  <si>
    <t>NC45</t>
  </si>
  <si>
    <t>NC50</t>
  </si>
  <si>
    <t>NC55</t>
  </si>
  <si>
    <t>NC60</t>
  </si>
  <si>
    <t>NC65</t>
  </si>
  <si>
    <t>Project :</t>
  </si>
  <si>
    <t>Tag:</t>
  </si>
  <si>
    <t>Center Freq,Hz:</t>
  </si>
  <si>
    <t>Octave Band:</t>
  </si>
  <si>
    <t>Input Atten:</t>
  </si>
  <si>
    <t>Dominant</t>
  </si>
  <si>
    <t>Band</t>
  </si>
  <si>
    <t>NC PLOT</t>
  </si>
  <si>
    <t>INPUT DATA NC</t>
  </si>
  <si>
    <t>ATTEN DATA NC</t>
  </si>
  <si>
    <t>INPUT DATA DBA</t>
  </si>
  <si>
    <t>ATTN DATA DBA</t>
  </si>
  <si>
    <t>dBA</t>
  </si>
  <si>
    <t>dBa</t>
  </si>
  <si>
    <t>CURVE DATA</t>
  </si>
  <si>
    <t>RC PLOT</t>
  </si>
  <si>
    <t>RC</t>
  </si>
  <si>
    <t>ATTEN DATA Sound</t>
  </si>
  <si>
    <t>INPUT DATA Sound</t>
  </si>
  <si>
    <t>1k</t>
  </si>
  <si>
    <t>2k</t>
  </si>
  <si>
    <t>4k</t>
  </si>
  <si>
    <t>RC Contour</t>
  </si>
  <si>
    <t>RC NUMBER</t>
  </si>
  <si>
    <t>RC CONTOUR</t>
  </si>
  <si>
    <t>Input - RC contour</t>
  </si>
  <si>
    <t>Freq Group</t>
  </si>
  <si>
    <t>MF</t>
  </si>
  <si>
    <t>HF</t>
  </si>
  <si>
    <t>Spectral Deviation</t>
  </si>
  <si>
    <t>QAI</t>
  </si>
  <si>
    <r>
      <t>Anemostat's "NC &amp; RC Sound Plotter v1.00</t>
    </r>
    <r>
      <rPr>
        <b/>
        <i/>
        <sz val="9"/>
        <rFont val="Arial"/>
        <family val="0"/>
      </rPr>
      <t>"</t>
    </r>
    <r>
      <rPr>
        <sz val="9"/>
        <rFont val="Arial"/>
        <family val="0"/>
      </rPr>
      <t xml:space="preserve"> provides a simple user interface for display of sound data in a graphical format, and calculates Noise Criteria (NC) and Room Criteria (RC) values.</t>
    </r>
  </si>
  <si>
    <t>1. Compatable with Excel 2000 and later.</t>
  </si>
  <si>
    <t>2. Top line of input data (Input Sound) may be sound power (Lw) or pressure (Lp) levels.</t>
  </si>
  <si>
    <t>3. Input Attenuation data entry subtracts from the first line in each octave band.</t>
  </si>
  <si>
    <t>4. Input values are decibels, dB.</t>
  </si>
  <si>
    <t>5. Graphs are NOT automatically saved.  You must manually save the data to a file name of your choice.</t>
  </si>
  <si>
    <t>6. NC Plot includes the data for Input Sound, and the (Input minus Attenuation) data.</t>
  </si>
  <si>
    <t>7. RC Plot and data is based on the RC Mark II method, and excludes low frequency center bands 16, 31.5, and 63 Hz. Analysis does NOT include low frequency rumble characteristics.</t>
  </si>
  <si>
    <t>Input Attenuation</t>
  </si>
  <si>
    <t>Input Sound Data Lw</t>
  </si>
  <si>
    <t>Atten Sound Data Lp</t>
  </si>
  <si>
    <t>Input Sound Data Lw #1</t>
  </si>
  <si>
    <t>Input Sound Data Lw #2</t>
  </si>
  <si>
    <t>Atten Sound Data Lp #1</t>
  </si>
  <si>
    <t>Atten Sound Data Lp #2</t>
  </si>
  <si>
    <t>Calcs for the NC compate data</t>
  </si>
  <si>
    <t>INPUT DATA #1 NC</t>
  </si>
  <si>
    <t>INPUT DATA #2 NC</t>
  </si>
  <si>
    <t>ATTEN DATA #1 NC</t>
  </si>
  <si>
    <t>ATTEN DATA #2 NC</t>
  </si>
  <si>
    <t>INPUT DATA #1 DBA</t>
  </si>
  <si>
    <t>INPUT DATA #2 DBA</t>
  </si>
  <si>
    <t>ATTN DATA #1 DBA</t>
  </si>
  <si>
    <t>ATTN DATA #2 DBA</t>
  </si>
  <si>
    <t>Equipment Description</t>
  </si>
  <si>
    <t>8. NC Compare allows graphical comparison of two sound sources, and includes both power level and pressure level plotting.</t>
  </si>
  <si>
    <t>USER GUIDE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</si>
</sst>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m/d/yy\ h:mm\ AM/PM"/>
    <numFmt numFmtId="169" formatCode="0.00000"/>
    <numFmt numFmtId="170" formatCode="0.0000000"/>
    <numFmt numFmtId="171" formatCode="0.000000"/>
    <numFmt numFmtId="172" formatCode="[$-409]dddd\,\ mmmm\ dd\,\ yyyy"/>
    <numFmt numFmtId="173" formatCode="m/d/yy;@"/>
    <numFmt numFmtId="174" formatCode="m/d/yyyy;@"/>
    <numFmt numFmtId="175" formatCode="0.000000000"/>
    <numFmt numFmtId="176" formatCode="[$-409]h:mm:ss\ AM/PM"/>
    <numFmt numFmtId="177" formatCode="mm/dd/yy;@"/>
    <numFmt numFmtId="178" formatCode="0.0_)"/>
    <numFmt numFmtId="179" formatCode="General_)"/>
    <numFmt numFmtId="180" formatCode="0.0000000000000"/>
  </numFmts>
  <fonts count="16">
    <font>
      <sz val="10"/>
      <name val="Arial"/>
      <family val="0"/>
    </font>
    <font>
      <sz val="8"/>
      <name val="Arial"/>
      <family val="2"/>
    </font>
    <font>
      <b/>
      <i/>
      <sz val="12"/>
      <name val="Arial"/>
      <family val="2"/>
    </font>
    <font>
      <b/>
      <i/>
      <sz val="14"/>
      <name val="Arial"/>
      <family val="2"/>
    </font>
    <font>
      <sz val="9"/>
      <name val="Arial"/>
      <family val="0"/>
    </font>
    <font>
      <b/>
      <i/>
      <sz val="9"/>
      <name val="Arial"/>
      <family val="0"/>
    </font>
    <font>
      <i/>
      <u val="single"/>
      <sz val="8"/>
      <name val="Arial"/>
      <family val="2"/>
    </font>
    <font>
      <b/>
      <sz val="12"/>
      <name val="Arial"/>
      <family val="2"/>
    </font>
    <font>
      <sz val="8.75"/>
      <name val="Arial"/>
      <family val="2"/>
    </font>
    <font>
      <sz val="8.25"/>
      <name val="Arial"/>
      <family val="0"/>
    </font>
    <font>
      <sz val="10"/>
      <color indexed="10"/>
      <name val="Arial"/>
      <family val="0"/>
    </font>
    <font>
      <sz val="10"/>
      <color indexed="12"/>
      <name val="Arial"/>
      <family val="0"/>
    </font>
    <font>
      <b/>
      <sz val="9.5"/>
      <name val="Arial"/>
      <family val="2"/>
    </font>
    <font>
      <sz val="9"/>
      <color indexed="10"/>
      <name val="Arial"/>
      <family val="0"/>
    </font>
    <font>
      <sz val="9"/>
      <color indexed="12"/>
      <name val="Arial"/>
      <family val="0"/>
    </font>
    <font>
      <b/>
      <i/>
      <sz val="22"/>
      <name val="Arial"/>
      <family val="2"/>
    </font>
  </fonts>
  <fills count="7">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s>
  <borders count="42">
    <border>
      <left/>
      <right/>
      <top/>
      <bottom/>
      <diagonal/>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style="medium"/>
    </border>
    <border>
      <left style="medium"/>
      <right style="thin"/>
      <top>
        <color indexed="63"/>
      </top>
      <bottom>
        <color indexed="63"/>
      </bottom>
    </border>
    <border>
      <left style="medium"/>
      <right style="medium"/>
      <top style="medium"/>
      <bottom>
        <color indexed="63"/>
      </bottom>
    </border>
    <border>
      <left style="thin"/>
      <right style="medium"/>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1" fillId="0" borderId="0" xfId="0" applyFont="1" applyAlignment="1">
      <alignment/>
    </xf>
    <xf numFmtId="0" fontId="1" fillId="0" borderId="4" xfId="0" applyFont="1" applyBorder="1" applyAlignment="1">
      <alignment horizontal="left"/>
    </xf>
    <xf numFmtId="1" fontId="1" fillId="0" borderId="3" xfId="0" applyNumberFormat="1" applyFont="1" applyBorder="1" applyAlignment="1">
      <alignment horizontal="center"/>
    </xf>
    <xf numFmtId="1" fontId="1" fillId="0" borderId="4" xfId="0" applyNumberFormat="1" applyFont="1" applyBorder="1" applyAlignment="1">
      <alignment horizontal="center"/>
    </xf>
    <xf numFmtId="1" fontId="1" fillId="0" borderId="9" xfId="0" applyNumberFormat="1"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1" fontId="1" fillId="0" borderId="10" xfId="0" applyNumberFormat="1" applyFont="1" applyBorder="1" applyAlignment="1">
      <alignment horizontal="center"/>
    </xf>
    <xf numFmtId="1" fontId="1" fillId="0" borderId="0" xfId="0" applyNumberFormat="1" applyFont="1" applyBorder="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2" fontId="1" fillId="0" borderId="5" xfId="0" applyNumberFormat="1" applyFont="1" applyBorder="1" applyAlignment="1">
      <alignment horizontal="center"/>
    </xf>
    <xf numFmtId="0" fontId="1" fillId="0" borderId="2" xfId="0" applyFont="1" applyBorder="1" applyAlignment="1">
      <alignment horizontal="left"/>
    </xf>
    <xf numFmtId="2" fontId="1" fillId="0" borderId="6" xfId="0" applyNumberFormat="1" applyFont="1" applyBorder="1" applyAlignment="1">
      <alignment horizontal="center"/>
    </xf>
    <xf numFmtId="0" fontId="1" fillId="0" borderId="7" xfId="0" applyFont="1" applyBorder="1" applyAlignment="1">
      <alignment horizontal="left"/>
    </xf>
    <xf numFmtId="2" fontId="1" fillId="0" borderId="18" xfId="0" applyNumberFormat="1" applyFont="1" applyBorder="1" applyAlignment="1">
      <alignment horizontal="center" vertical="center" wrapText="1"/>
    </xf>
    <xf numFmtId="177" fontId="1" fillId="0" borderId="19" xfId="0" applyNumberFormat="1" applyFont="1" applyBorder="1" applyAlignment="1" quotePrefix="1">
      <alignment horizontal="center" vertical="center" wrapText="1"/>
    </xf>
    <xf numFmtId="177" fontId="1" fillId="0" borderId="20" xfId="0" applyNumberFormat="1" applyFont="1" applyBorder="1" applyAlignment="1" quotePrefix="1">
      <alignment horizontal="center" vertical="center" wrapText="1"/>
    </xf>
    <xf numFmtId="177" fontId="1" fillId="0" borderId="10" xfId="0" applyNumberFormat="1" applyFont="1" applyBorder="1" applyAlignment="1" quotePrefix="1">
      <alignment horizontal="center" vertical="center" wrapText="1"/>
    </xf>
    <xf numFmtId="0" fontId="0" fillId="2" borderId="0" xfId="0" applyFill="1" applyAlignment="1">
      <alignment/>
    </xf>
    <xf numFmtId="1" fontId="0" fillId="0" borderId="0" xfId="0" applyNumberFormat="1" applyBorder="1" applyAlignment="1">
      <alignment horizontal="center"/>
    </xf>
    <xf numFmtId="0" fontId="0" fillId="0" borderId="0" xfId="0" applyBorder="1" applyAlignment="1">
      <alignment horizontal="center"/>
    </xf>
    <xf numFmtId="2" fontId="1" fillId="0" borderId="3" xfId="0" applyNumberFormat="1" applyFont="1" applyBorder="1" applyAlignment="1">
      <alignment horizontal="center"/>
    </xf>
    <xf numFmtId="177" fontId="1" fillId="0" borderId="9" xfId="0" applyNumberFormat="1" applyFont="1" applyBorder="1" applyAlignment="1" quotePrefix="1">
      <alignment horizontal="center" vertical="center" wrapText="1"/>
    </xf>
    <xf numFmtId="0" fontId="0" fillId="0" borderId="21" xfId="0" applyBorder="1" applyAlignment="1">
      <alignment horizontal="center"/>
    </xf>
    <xf numFmtId="0" fontId="11" fillId="0" borderId="2" xfId="0" applyFont="1" applyFill="1" applyBorder="1" applyAlignment="1" applyProtection="1">
      <alignment horizontal="center"/>
      <protection hidden="1"/>
    </xf>
    <xf numFmtId="0" fontId="4" fillId="0" borderId="2" xfId="0" applyFont="1" applyFill="1" applyBorder="1" applyAlignment="1" applyProtection="1">
      <alignment horizontal="center"/>
      <protection hidden="1"/>
    </xf>
    <xf numFmtId="1" fontId="4" fillId="0" borderId="2" xfId="0" applyNumberFormat="1" applyFont="1" applyFill="1" applyBorder="1" applyAlignment="1" applyProtection="1">
      <alignment horizontal="center"/>
      <protection hidden="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1" fontId="1" fillId="0" borderId="22" xfId="0" applyNumberFormat="1" applyFont="1" applyBorder="1" applyAlignment="1">
      <alignment horizontal="center"/>
    </xf>
    <xf numFmtId="1" fontId="1" fillId="0" borderId="23" xfId="0" applyNumberFormat="1" applyFont="1" applyBorder="1" applyAlignment="1">
      <alignment horizontal="center"/>
    </xf>
    <xf numFmtId="1" fontId="1" fillId="0" borderId="24" xfId="0" applyNumberFormat="1" applyFont="1" applyBorder="1" applyAlignment="1">
      <alignment horizontal="center"/>
    </xf>
    <xf numFmtId="0" fontId="0" fillId="3" borderId="0" xfId="0" applyFill="1" applyBorder="1" applyAlignment="1">
      <alignment horizontal="center"/>
    </xf>
    <xf numFmtId="0" fontId="0" fillId="4" borderId="0" xfId="0" applyFill="1" applyAlignment="1">
      <alignment/>
    </xf>
    <xf numFmtId="0" fontId="0" fillId="4" borderId="14" xfId="0" applyFill="1" applyBorder="1" applyAlignment="1">
      <alignment horizontal="left"/>
    </xf>
    <xf numFmtId="1" fontId="0" fillId="3" borderId="12" xfId="0" applyNumberFormat="1" applyFill="1" applyBorder="1" applyAlignment="1">
      <alignment horizontal="center"/>
    </xf>
    <xf numFmtId="1" fontId="0" fillId="3" borderId="23" xfId="0" applyNumberFormat="1" applyFill="1" applyBorder="1" applyAlignment="1">
      <alignment horizontal="center"/>
    </xf>
    <xf numFmtId="1" fontId="0" fillId="4" borderId="27" xfId="0" applyNumberFormat="1" applyFill="1" applyBorder="1" applyAlignment="1">
      <alignment horizontal="center"/>
    </xf>
    <xf numFmtId="1" fontId="4" fillId="0" borderId="2" xfId="0" applyNumberFormat="1" applyFont="1" applyFill="1" applyBorder="1" applyAlignment="1" applyProtection="1">
      <alignment/>
      <protection hidden="1"/>
    </xf>
    <xf numFmtId="1" fontId="0" fillId="3" borderId="1" xfId="0" applyNumberFormat="1" applyFill="1" applyBorder="1" applyAlignment="1">
      <alignment horizontal="center"/>
    </xf>
    <xf numFmtId="0" fontId="0" fillId="0" borderId="19" xfId="0" applyBorder="1" applyAlignment="1">
      <alignment/>
    </xf>
    <xf numFmtId="0" fontId="0" fillId="3" borderId="26" xfId="0" applyFill="1" applyBorder="1" applyAlignment="1">
      <alignment horizontal="center"/>
    </xf>
    <xf numFmtId="0" fontId="0" fillId="0" borderId="9" xfId="0"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1" fontId="0" fillId="5" borderId="1" xfId="0" applyNumberFormat="1" applyFill="1" applyBorder="1" applyAlignment="1">
      <alignment horizontal="center"/>
    </xf>
    <xf numFmtId="1" fontId="0" fillId="0" borderId="0" xfId="0" applyNumberFormat="1" applyAlignment="1">
      <alignment horizontal="center"/>
    </xf>
    <xf numFmtId="1" fontId="0" fillId="3" borderId="19" xfId="0" applyNumberFormat="1" applyFill="1" applyBorder="1" applyAlignment="1">
      <alignment horizontal="center"/>
    </xf>
    <xf numFmtId="1" fontId="0" fillId="5" borderId="19" xfId="0" applyNumberFormat="1" applyFill="1" applyBorder="1" applyAlignment="1">
      <alignment horizontal="center"/>
    </xf>
    <xf numFmtId="0" fontId="0" fillId="3" borderId="31"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6" borderId="31"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0" fontId="10" fillId="0" borderId="2" xfId="0" applyFon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4" fillId="0" borderId="4" xfId="0" applyFont="1" applyFill="1" applyBorder="1" applyAlignment="1" applyProtection="1">
      <alignment horizontal="center"/>
      <protection hidden="1"/>
    </xf>
    <xf numFmtId="1" fontId="11" fillId="0" borderId="7" xfId="0" applyNumberFormat="1"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13" fillId="0" borderId="4" xfId="0" applyFont="1" applyFill="1" applyBorder="1" applyAlignment="1" applyProtection="1">
      <alignment horizontal="center"/>
      <protection hidden="1"/>
    </xf>
    <xf numFmtId="1" fontId="13" fillId="0" borderId="9" xfId="0" applyNumberFormat="1" applyFont="1" applyFill="1" applyBorder="1" applyAlignment="1" applyProtection="1">
      <alignment horizontal="center"/>
      <protection hidden="1"/>
    </xf>
    <xf numFmtId="1" fontId="13" fillId="0" borderId="9" xfId="0" applyNumberFormat="1" applyFont="1" applyFill="1" applyBorder="1" applyAlignment="1" applyProtection="1">
      <alignment/>
      <protection hidden="1"/>
    </xf>
    <xf numFmtId="0" fontId="14" fillId="0" borderId="7" xfId="0" applyFont="1" applyFill="1" applyBorder="1" applyAlignment="1" applyProtection="1">
      <alignment horizontal="center"/>
      <protection hidden="1"/>
    </xf>
    <xf numFmtId="1" fontId="14" fillId="0" borderId="10" xfId="0" applyNumberFormat="1" applyFont="1" applyFill="1" applyBorder="1" applyAlignment="1" applyProtection="1">
      <alignment horizontal="center"/>
      <protection hidden="1"/>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1" fontId="14" fillId="0" borderId="10" xfId="0" applyNumberFormat="1" applyFont="1" applyFill="1" applyBorder="1" applyAlignment="1" applyProtection="1">
      <alignment/>
      <protection hidden="1"/>
    </xf>
    <xf numFmtId="0" fontId="1" fillId="0" borderId="32" xfId="0" applyFont="1" applyFill="1" applyBorder="1" applyAlignment="1" applyProtection="1">
      <alignment horizontal="center"/>
      <protection hidden="1"/>
    </xf>
    <xf numFmtId="0" fontId="1" fillId="0" borderId="33" xfId="0" applyFont="1" applyFill="1" applyBorder="1" applyAlignment="1" applyProtection="1">
      <alignment horizontal="center"/>
      <protection hidden="1"/>
    </xf>
    <xf numFmtId="0" fontId="1" fillId="0" borderId="34" xfId="0" applyFont="1" applyFill="1" applyBorder="1" applyAlignment="1" applyProtection="1">
      <alignment horizontal="center"/>
      <protection hidden="1"/>
    </xf>
    <xf numFmtId="0" fontId="0" fillId="0" borderId="21"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4" fillId="0" borderId="21" xfId="0" applyFont="1" applyFill="1" applyBorder="1" applyAlignment="1" applyProtection="1">
      <alignment horizontal="center"/>
      <protection hidden="1"/>
    </xf>
    <xf numFmtId="0" fontId="4" fillId="0" borderId="35" xfId="0" applyFont="1" applyFill="1" applyBorder="1" applyAlignment="1" applyProtection="1">
      <alignment horizontal="center"/>
      <protection hidden="1"/>
    </xf>
    <xf numFmtId="0" fontId="4" fillId="0" borderId="36" xfId="0" applyFont="1" applyFill="1" applyBorder="1" applyAlignment="1" applyProtection="1">
      <alignment horizontal="center"/>
      <protection hidden="1"/>
    </xf>
    <xf numFmtId="0" fontId="0" fillId="0" borderId="1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pplyProtection="1">
      <alignment/>
      <protection hidden="1"/>
    </xf>
    <xf numFmtId="15" fontId="3" fillId="0" borderId="0" xfId="0" applyNumberFormat="1" applyFont="1" applyAlignment="1" applyProtection="1">
      <alignment horizontal="left"/>
      <protection hidden="1"/>
    </xf>
    <xf numFmtId="17" fontId="15" fillId="0" borderId="0" xfId="0" applyNumberFormat="1" applyFont="1" applyAlignment="1" applyProtection="1">
      <alignment horizontal="right"/>
      <protection hidden="1"/>
    </xf>
    <xf numFmtId="17" fontId="0" fillId="0" borderId="0" xfId="0" applyNumberFormat="1" applyFont="1" applyAlignment="1" applyProtection="1" quotePrefix="1">
      <alignment horizontal="left"/>
      <protection hidden="1"/>
    </xf>
    <xf numFmtId="0" fontId="4" fillId="0" borderId="2" xfId="0" applyFont="1" applyBorder="1" applyAlignment="1" applyProtection="1">
      <alignment vertical="center" wrapText="1"/>
      <protection hidden="1"/>
    </xf>
    <xf numFmtId="17" fontId="4" fillId="0" borderId="0" xfId="0" applyNumberFormat="1" applyFont="1" applyAlignment="1" applyProtection="1">
      <alignment horizontal="left"/>
      <protection hidden="1"/>
    </xf>
    <xf numFmtId="0" fontId="4" fillId="0" borderId="2"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lignment horizontal="right" vertical="center"/>
    </xf>
    <xf numFmtId="0" fontId="1" fillId="0" borderId="0" xfId="0" applyFont="1" applyFill="1" applyAlignment="1">
      <alignment horizontal="center" vertical="center"/>
    </xf>
    <xf numFmtId="0" fontId="0" fillId="0" borderId="1" xfId="0" applyFill="1" applyBorder="1" applyAlignment="1">
      <alignment horizontal="center"/>
    </xf>
    <xf numFmtId="0" fontId="0" fillId="0" borderId="37" xfId="0" applyFill="1" applyBorder="1" applyAlignment="1">
      <alignment horizontal="center"/>
    </xf>
    <xf numFmtId="0" fontId="1" fillId="0" borderId="0" xfId="0" applyFont="1" applyFill="1" applyAlignment="1">
      <alignment horizontal="right"/>
    </xf>
    <xf numFmtId="0" fontId="1" fillId="0" borderId="38" xfId="0" applyFont="1" applyFill="1" applyBorder="1" applyAlignment="1">
      <alignment horizontal="right"/>
    </xf>
    <xf numFmtId="0" fontId="1" fillId="0" borderId="19" xfId="0" applyFont="1" applyFill="1" applyBorder="1" applyAlignment="1" applyProtection="1">
      <alignment horizontal="center"/>
      <protection hidden="1"/>
    </xf>
    <xf numFmtId="0" fontId="1" fillId="0" borderId="0" xfId="0" applyFont="1" applyFill="1" applyAlignment="1" applyProtection="1">
      <alignment horizontal="right" vertical="center"/>
      <protection hidden="1"/>
    </xf>
    <xf numFmtId="0" fontId="1" fillId="0" borderId="0" xfId="0" applyFont="1" applyFill="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0" fillId="0" borderId="1" xfId="0" applyFill="1" applyBorder="1" applyAlignment="1" applyProtection="1">
      <alignment horizontal="center"/>
      <protection hidden="1"/>
    </xf>
    <xf numFmtId="0" fontId="1" fillId="0" borderId="40"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0" fillId="0" borderId="37" xfId="0" applyFill="1" applyBorder="1" applyAlignment="1" applyProtection="1">
      <alignment horizontal="center"/>
      <protection hidden="1"/>
    </xf>
    <xf numFmtId="0" fontId="1" fillId="0" borderId="3" xfId="0" applyFont="1" applyFill="1" applyBorder="1" applyAlignment="1" applyProtection="1">
      <alignment horizontal="center"/>
      <protection hidden="1"/>
    </xf>
    <xf numFmtId="0" fontId="1" fillId="0" borderId="4"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0" fillId="0" borderId="3" xfId="0" applyFill="1" applyBorder="1" applyAlignment="1" applyProtection="1">
      <alignment/>
      <protection locked="0"/>
    </xf>
    <xf numFmtId="0" fontId="0" fillId="0" borderId="6" xfId="0" applyFill="1" applyBorder="1" applyAlignment="1" applyProtection="1">
      <alignment/>
      <protection locked="0"/>
    </xf>
    <xf numFmtId="0" fontId="10" fillId="0" borderId="4" xfId="0" applyFont="1" applyFill="1" applyBorder="1" applyAlignment="1" applyProtection="1">
      <alignment horizontal="center"/>
      <protection locked="0"/>
    </xf>
    <xf numFmtId="0" fontId="11" fillId="0" borderId="7" xfId="0" applyFont="1" applyFill="1" applyBorder="1" applyAlignment="1" applyProtection="1">
      <alignment horizontal="center"/>
      <protection locked="0"/>
    </xf>
    <xf numFmtId="1" fontId="0" fillId="0" borderId="41" xfId="0" applyNumberFormat="1" applyFill="1" applyBorder="1" applyAlignment="1" applyProtection="1">
      <alignment horizontal="center"/>
      <protection locked="0"/>
    </xf>
    <xf numFmtId="0" fontId="1" fillId="0" borderId="0" xfId="0" applyFont="1" applyFill="1" applyAlignment="1" applyProtection="1">
      <alignment horizontal="right"/>
      <protection hidden="1"/>
    </xf>
    <xf numFmtId="0" fontId="1" fillId="0" borderId="38"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NC PLOT</a:t>
            </a:r>
          </a:p>
        </c:rich>
      </c:tx>
      <c:layout>
        <c:manualLayout>
          <c:xMode val="factor"/>
          <c:yMode val="factor"/>
          <c:x val="-0.004"/>
          <c:y val="-0.01725"/>
        </c:manualLayout>
      </c:layout>
      <c:spPr>
        <a:noFill/>
        <a:ln>
          <a:noFill/>
        </a:ln>
      </c:spPr>
    </c:title>
    <c:plotArea>
      <c:layout>
        <c:manualLayout>
          <c:xMode val="edge"/>
          <c:yMode val="edge"/>
          <c:x val="0.05875"/>
          <c:y val="0.0705"/>
          <c:w val="0.8285"/>
          <c:h val="0.745"/>
        </c:manualLayout>
      </c:layout>
      <c:scatterChart>
        <c:scatterStyle val="smooth"/>
        <c:varyColors val="0"/>
        <c:ser>
          <c:idx val="0"/>
          <c:order val="0"/>
          <c:tx>
            <c:v>NC Curves</c:v>
          </c:tx>
          <c:extLst>
            <c:ext xmlns:c14="http://schemas.microsoft.com/office/drawing/2007/8/2/chart" uri="{6F2FDCE9-48DA-4B69-8628-5D25D57E5C99}">
              <c14:invertSolidFillFmt>
                <c14:spPr>
                  <a:solidFill>
                    <a:srgbClr val="000000"/>
                  </a:solidFill>
                </c14:spPr>
              </c14:invertSolidFillFmt>
            </c:ext>
          </c:extLst>
          <c:marker>
            <c:symbol val="none"/>
          </c:marker>
          <c:xVal>
            <c:numRef>
              <c:f>'NC Calcs'!$D$17:$D$136</c:f>
              <c:numCache>
                <c:ptCount val="120"/>
                <c:pt idx="4">
                  <c:v>2</c:v>
                </c:pt>
                <c:pt idx="5">
                  <c:v>3</c:v>
                </c:pt>
                <c:pt idx="6">
                  <c:v>4</c:v>
                </c:pt>
                <c:pt idx="7">
                  <c:v>5</c:v>
                </c:pt>
                <c:pt idx="8">
                  <c:v>6</c:v>
                </c:pt>
                <c:pt idx="9">
                  <c:v>7</c:v>
                </c:pt>
                <c:pt idx="15">
                  <c:v>2</c:v>
                </c:pt>
                <c:pt idx="16">
                  <c:v>3</c:v>
                </c:pt>
                <c:pt idx="17">
                  <c:v>4</c:v>
                </c:pt>
                <c:pt idx="18">
                  <c:v>5</c:v>
                </c:pt>
                <c:pt idx="19">
                  <c:v>6</c:v>
                </c:pt>
                <c:pt idx="20">
                  <c:v>7</c:v>
                </c:pt>
                <c:pt idx="26">
                  <c:v>2</c:v>
                </c:pt>
                <c:pt idx="27">
                  <c:v>3</c:v>
                </c:pt>
                <c:pt idx="28">
                  <c:v>4</c:v>
                </c:pt>
                <c:pt idx="29">
                  <c:v>5</c:v>
                </c:pt>
                <c:pt idx="30">
                  <c:v>6</c:v>
                </c:pt>
                <c:pt idx="31">
                  <c:v>7</c:v>
                </c:pt>
                <c:pt idx="37">
                  <c:v>2</c:v>
                </c:pt>
                <c:pt idx="38">
                  <c:v>3</c:v>
                </c:pt>
                <c:pt idx="39">
                  <c:v>4</c:v>
                </c:pt>
                <c:pt idx="40">
                  <c:v>5</c:v>
                </c:pt>
                <c:pt idx="41">
                  <c:v>6</c:v>
                </c:pt>
                <c:pt idx="42">
                  <c:v>7</c:v>
                </c:pt>
                <c:pt idx="48">
                  <c:v>2</c:v>
                </c:pt>
                <c:pt idx="49">
                  <c:v>3</c:v>
                </c:pt>
                <c:pt idx="50">
                  <c:v>4</c:v>
                </c:pt>
                <c:pt idx="51">
                  <c:v>5</c:v>
                </c:pt>
                <c:pt idx="52">
                  <c:v>6</c:v>
                </c:pt>
                <c:pt idx="53">
                  <c:v>7</c:v>
                </c:pt>
                <c:pt idx="59">
                  <c:v>2</c:v>
                </c:pt>
                <c:pt idx="60">
                  <c:v>3</c:v>
                </c:pt>
                <c:pt idx="61">
                  <c:v>4</c:v>
                </c:pt>
                <c:pt idx="62">
                  <c:v>5</c:v>
                </c:pt>
                <c:pt idx="63">
                  <c:v>6</c:v>
                </c:pt>
                <c:pt idx="64">
                  <c:v>7</c:v>
                </c:pt>
                <c:pt idx="70">
                  <c:v>2</c:v>
                </c:pt>
                <c:pt idx="71">
                  <c:v>3</c:v>
                </c:pt>
                <c:pt idx="72">
                  <c:v>4</c:v>
                </c:pt>
                <c:pt idx="73">
                  <c:v>5</c:v>
                </c:pt>
                <c:pt idx="74">
                  <c:v>6</c:v>
                </c:pt>
                <c:pt idx="75">
                  <c:v>7</c:v>
                </c:pt>
                <c:pt idx="81">
                  <c:v>2</c:v>
                </c:pt>
                <c:pt idx="82">
                  <c:v>3</c:v>
                </c:pt>
                <c:pt idx="83">
                  <c:v>4</c:v>
                </c:pt>
                <c:pt idx="84">
                  <c:v>5</c:v>
                </c:pt>
                <c:pt idx="85">
                  <c:v>6</c:v>
                </c:pt>
                <c:pt idx="86">
                  <c:v>7</c:v>
                </c:pt>
                <c:pt idx="92">
                  <c:v>2</c:v>
                </c:pt>
                <c:pt idx="93">
                  <c:v>3</c:v>
                </c:pt>
                <c:pt idx="94">
                  <c:v>4</c:v>
                </c:pt>
                <c:pt idx="95">
                  <c:v>5</c:v>
                </c:pt>
                <c:pt idx="96">
                  <c:v>6</c:v>
                </c:pt>
                <c:pt idx="97">
                  <c:v>7</c:v>
                </c:pt>
                <c:pt idx="103">
                  <c:v>2</c:v>
                </c:pt>
                <c:pt idx="104">
                  <c:v>3</c:v>
                </c:pt>
                <c:pt idx="105">
                  <c:v>4</c:v>
                </c:pt>
                <c:pt idx="106">
                  <c:v>5</c:v>
                </c:pt>
                <c:pt idx="107">
                  <c:v>6</c:v>
                </c:pt>
                <c:pt idx="108">
                  <c:v>7</c:v>
                </c:pt>
                <c:pt idx="114">
                  <c:v>2</c:v>
                </c:pt>
                <c:pt idx="115">
                  <c:v>3</c:v>
                </c:pt>
                <c:pt idx="116">
                  <c:v>4</c:v>
                </c:pt>
                <c:pt idx="117">
                  <c:v>5</c:v>
                </c:pt>
                <c:pt idx="118">
                  <c:v>6</c:v>
                </c:pt>
                <c:pt idx="119">
                  <c:v>7</c:v>
                </c:pt>
              </c:numCache>
            </c:numRef>
          </c:xVal>
          <c:yVal>
            <c:numRef>
              <c:f>'NC Calcs'!$E$17:$E$136</c:f>
              <c:numCache>
                <c:ptCount val="120"/>
                <c:pt idx="4">
                  <c:v>36</c:v>
                </c:pt>
                <c:pt idx="5">
                  <c:v>29</c:v>
                </c:pt>
                <c:pt idx="6">
                  <c:v>22</c:v>
                </c:pt>
                <c:pt idx="7">
                  <c:v>17</c:v>
                </c:pt>
                <c:pt idx="8">
                  <c:v>14</c:v>
                </c:pt>
                <c:pt idx="9">
                  <c:v>12</c:v>
                </c:pt>
                <c:pt idx="15">
                  <c:v>40</c:v>
                </c:pt>
                <c:pt idx="16">
                  <c:v>33</c:v>
                </c:pt>
                <c:pt idx="17">
                  <c:v>26</c:v>
                </c:pt>
                <c:pt idx="18">
                  <c:v>22</c:v>
                </c:pt>
                <c:pt idx="19">
                  <c:v>19</c:v>
                </c:pt>
                <c:pt idx="20">
                  <c:v>17</c:v>
                </c:pt>
                <c:pt idx="26">
                  <c:v>44</c:v>
                </c:pt>
                <c:pt idx="27">
                  <c:v>37</c:v>
                </c:pt>
                <c:pt idx="28">
                  <c:v>31</c:v>
                </c:pt>
                <c:pt idx="29">
                  <c:v>27</c:v>
                </c:pt>
                <c:pt idx="30">
                  <c:v>24</c:v>
                </c:pt>
                <c:pt idx="31">
                  <c:v>22</c:v>
                </c:pt>
                <c:pt idx="37">
                  <c:v>48</c:v>
                </c:pt>
                <c:pt idx="38">
                  <c:v>41</c:v>
                </c:pt>
                <c:pt idx="39">
                  <c:v>35</c:v>
                </c:pt>
                <c:pt idx="40">
                  <c:v>31</c:v>
                </c:pt>
                <c:pt idx="41">
                  <c:v>29</c:v>
                </c:pt>
                <c:pt idx="42">
                  <c:v>28</c:v>
                </c:pt>
                <c:pt idx="48">
                  <c:v>52</c:v>
                </c:pt>
                <c:pt idx="49">
                  <c:v>45</c:v>
                </c:pt>
                <c:pt idx="50">
                  <c:v>40</c:v>
                </c:pt>
                <c:pt idx="51">
                  <c:v>36</c:v>
                </c:pt>
                <c:pt idx="52">
                  <c:v>34</c:v>
                </c:pt>
                <c:pt idx="53">
                  <c:v>33</c:v>
                </c:pt>
                <c:pt idx="59">
                  <c:v>56</c:v>
                </c:pt>
                <c:pt idx="60">
                  <c:v>50</c:v>
                </c:pt>
                <c:pt idx="61">
                  <c:v>45</c:v>
                </c:pt>
                <c:pt idx="62">
                  <c:v>41</c:v>
                </c:pt>
                <c:pt idx="63">
                  <c:v>39</c:v>
                </c:pt>
                <c:pt idx="64">
                  <c:v>38</c:v>
                </c:pt>
                <c:pt idx="70">
                  <c:v>60</c:v>
                </c:pt>
                <c:pt idx="71">
                  <c:v>54</c:v>
                </c:pt>
                <c:pt idx="72">
                  <c:v>49</c:v>
                </c:pt>
                <c:pt idx="73">
                  <c:v>46</c:v>
                </c:pt>
                <c:pt idx="74">
                  <c:v>44</c:v>
                </c:pt>
                <c:pt idx="75">
                  <c:v>43</c:v>
                </c:pt>
                <c:pt idx="81">
                  <c:v>64</c:v>
                </c:pt>
                <c:pt idx="82">
                  <c:v>58</c:v>
                </c:pt>
                <c:pt idx="83">
                  <c:v>54</c:v>
                </c:pt>
                <c:pt idx="84">
                  <c:v>51</c:v>
                </c:pt>
                <c:pt idx="85">
                  <c:v>49</c:v>
                </c:pt>
                <c:pt idx="86">
                  <c:v>48</c:v>
                </c:pt>
                <c:pt idx="92">
                  <c:v>67</c:v>
                </c:pt>
                <c:pt idx="93">
                  <c:v>62</c:v>
                </c:pt>
                <c:pt idx="94">
                  <c:v>58</c:v>
                </c:pt>
                <c:pt idx="95">
                  <c:v>56</c:v>
                </c:pt>
                <c:pt idx="96">
                  <c:v>54</c:v>
                </c:pt>
                <c:pt idx="97">
                  <c:v>53</c:v>
                </c:pt>
                <c:pt idx="103">
                  <c:v>71</c:v>
                </c:pt>
                <c:pt idx="104">
                  <c:v>67</c:v>
                </c:pt>
                <c:pt idx="105">
                  <c:v>63</c:v>
                </c:pt>
                <c:pt idx="106">
                  <c:v>61</c:v>
                </c:pt>
                <c:pt idx="107">
                  <c:v>59</c:v>
                </c:pt>
                <c:pt idx="108">
                  <c:v>58</c:v>
                </c:pt>
                <c:pt idx="114">
                  <c:v>75</c:v>
                </c:pt>
                <c:pt idx="115">
                  <c:v>71</c:v>
                </c:pt>
                <c:pt idx="116">
                  <c:v>68</c:v>
                </c:pt>
                <c:pt idx="117">
                  <c:v>66</c:v>
                </c:pt>
                <c:pt idx="118">
                  <c:v>64</c:v>
                </c:pt>
                <c:pt idx="119">
                  <c:v>63</c:v>
                </c:pt>
              </c:numCache>
            </c:numRef>
          </c:yVal>
          <c:smooth val="1"/>
        </c:ser>
        <c:ser>
          <c:idx val="1"/>
          <c:order val="1"/>
          <c:tx>
            <c:v>Input Data</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PLOT'!$E$4:$J$4</c:f>
              <c:numCache/>
            </c:numRef>
          </c:xVal>
          <c:yVal>
            <c:numRef>
              <c:f>'NC PLOT'!$E$6:$J$6</c:f>
              <c:numCache/>
            </c:numRef>
          </c:yVal>
          <c:smooth val="1"/>
        </c:ser>
        <c:ser>
          <c:idx val="2"/>
          <c:order val="2"/>
          <c:tx>
            <c:v>Attenuated Data</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PLOT'!$E$4:$J$4</c:f>
              <c:numCache/>
            </c:numRef>
          </c:xVal>
          <c:yVal>
            <c:numRef>
              <c:f>'NC PLOT'!$E$8:$J$8</c:f>
              <c:numCache/>
            </c:numRef>
          </c:yVal>
          <c:smooth val="1"/>
        </c:ser>
        <c:axId val="28053181"/>
        <c:axId val="51152038"/>
      </c:scatterChart>
      <c:valAx>
        <c:axId val="28053181"/>
        <c:scaling>
          <c:orientation val="minMax"/>
          <c:max val="7"/>
          <c:min val="2"/>
        </c:scaling>
        <c:axPos val="b"/>
        <c:title>
          <c:tx>
            <c:rich>
              <a:bodyPr vert="horz" rot="0" anchor="ctr"/>
              <a:lstStyle/>
              <a:p>
                <a:pPr algn="ctr">
                  <a:defRPr/>
                </a:pPr>
                <a:r>
                  <a:rPr lang="en-US" cap="none" sz="1200" b="1" i="0" u="none" baseline="0">
                    <a:latin typeface="Arial"/>
                    <a:ea typeface="Arial"/>
                    <a:cs typeface="Arial"/>
                  </a:rPr>
                  <a:t>Octave Band</a:t>
                </a:r>
              </a:p>
            </c:rich>
          </c:tx>
          <c:layout>
            <c:manualLayout>
              <c:xMode val="factor"/>
              <c:yMode val="factor"/>
              <c:x val="0.001"/>
              <c:y val="0.003"/>
            </c:manualLayout>
          </c:layout>
          <c:overlay val="0"/>
          <c:spPr>
            <a:noFill/>
            <a:ln>
              <a:noFill/>
            </a:ln>
          </c:spPr>
        </c:title>
        <c:majorGridlines/>
        <c:delete val="0"/>
        <c:numFmt formatCode="General" sourceLinked="1"/>
        <c:majorTickMark val="in"/>
        <c:minorTickMark val="none"/>
        <c:tickLblPos val="nextTo"/>
        <c:crossAx val="51152038"/>
        <c:crosses val="autoZero"/>
        <c:crossBetween val="midCat"/>
        <c:dispUnits/>
        <c:majorUnit val="1"/>
        <c:minorUnit val="1"/>
      </c:valAx>
      <c:valAx>
        <c:axId val="51152038"/>
        <c:scaling>
          <c:orientation val="minMax"/>
          <c:min val="10"/>
        </c:scaling>
        <c:axPos val="l"/>
        <c:title>
          <c:tx>
            <c:rich>
              <a:bodyPr vert="horz" rot="-5400000" anchor="ctr"/>
              <a:lstStyle/>
              <a:p>
                <a:pPr algn="ctr">
                  <a:defRPr/>
                </a:pPr>
                <a:r>
                  <a:rPr lang="en-US" cap="none" sz="1200" b="1" i="0" u="none" baseline="0">
                    <a:latin typeface="Arial"/>
                    <a:ea typeface="Arial"/>
                    <a:cs typeface="Arial"/>
                  </a:rPr>
                  <a:t>Sound Level (dB)</a:t>
                </a:r>
              </a:p>
            </c:rich>
          </c:tx>
          <c:layout/>
          <c:overlay val="0"/>
          <c:spPr>
            <a:noFill/>
            <a:ln>
              <a:noFill/>
            </a:ln>
          </c:spPr>
        </c:title>
        <c:majorGridlines/>
        <c:delete val="0"/>
        <c:numFmt formatCode="General" sourceLinked="1"/>
        <c:majorTickMark val="in"/>
        <c:minorTickMark val="none"/>
        <c:tickLblPos val="nextTo"/>
        <c:crossAx val="28053181"/>
        <c:crosses val="autoZero"/>
        <c:crossBetween val="midCat"/>
        <c:dispUnits/>
      </c:valAx>
      <c:spPr>
        <a:solidFill>
          <a:srgbClr val="FFFFFF"/>
        </a:solidFill>
        <a:ln w="12700">
          <a:solidFill>
            <a:srgbClr val="808080"/>
          </a:solidFill>
        </a:ln>
      </c:spPr>
    </c:plotArea>
    <c:legend>
      <c:legendPos val="b"/>
      <c:layout>
        <c:manualLayout>
          <c:xMode val="edge"/>
          <c:yMode val="edge"/>
          <c:x val="0.2095"/>
          <c:y val="0.8915"/>
          <c:w val="0.54325"/>
          <c:h val="0.0485"/>
        </c:manualLayout>
      </c:layout>
      <c:overlay val="0"/>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NC PLOT</a:t>
            </a:r>
          </a:p>
        </c:rich>
      </c:tx>
      <c:layout>
        <c:manualLayout>
          <c:xMode val="factor"/>
          <c:yMode val="factor"/>
          <c:x val="-0.004"/>
          <c:y val="-0.01725"/>
        </c:manualLayout>
      </c:layout>
      <c:spPr>
        <a:noFill/>
        <a:ln>
          <a:noFill/>
        </a:ln>
      </c:spPr>
    </c:title>
    <c:plotArea>
      <c:layout>
        <c:manualLayout>
          <c:xMode val="edge"/>
          <c:yMode val="edge"/>
          <c:x val="0.056"/>
          <c:y val="0.071"/>
          <c:w val="0.83175"/>
          <c:h val="0.74475"/>
        </c:manualLayout>
      </c:layout>
      <c:scatterChart>
        <c:scatterStyle val="smooth"/>
        <c:varyColors val="0"/>
        <c:ser>
          <c:idx val="0"/>
          <c:order val="0"/>
          <c:tx>
            <c:v>NC Curves</c:v>
          </c:tx>
          <c:extLst>
            <c:ext xmlns:c14="http://schemas.microsoft.com/office/drawing/2007/8/2/chart" uri="{6F2FDCE9-48DA-4B69-8628-5D25D57E5C99}">
              <c14:invertSolidFillFmt>
                <c14:spPr>
                  <a:solidFill>
                    <a:srgbClr val="000000"/>
                  </a:solidFill>
                </c14:spPr>
              </c14:invertSolidFillFmt>
            </c:ext>
          </c:extLst>
          <c:marker>
            <c:symbol val="none"/>
          </c:marker>
          <c:xVal>
            <c:numRef>
              <c:f>'NC Calcs'!$D$17:$D$136</c:f>
              <c:numCache>
                <c:ptCount val="120"/>
                <c:pt idx="4">
                  <c:v>2</c:v>
                </c:pt>
                <c:pt idx="5">
                  <c:v>3</c:v>
                </c:pt>
                <c:pt idx="6">
                  <c:v>4</c:v>
                </c:pt>
                <c:pt idx="7">
                  <c:v>5</c:v>
                </c:pt>
                <c:pt idx="8">
                  <c:v>6</c:v>
                </c:pt>
                <c:pt idx="9">
                  <c:v>7</c:v>
                </c:pt>
                <c:pt idx="15">
                  <c:v>2</c:v>
                </c:pt>
                <c:pt idx="16">
                  <c:v>3</c:v>
                </c:pt>
                <c:pt idx="17">
                  <c:v>4</c:v>
                </c:pt>
                <c:pt idx="18">
                  <c:v>5</c:v>
                </c:pt>
                <c:pt idx="19">
                  <c:v>6</c:v>
                </c:pt>
                <c:pt idx="20">
                  <c:v>7</c:v>
                </c:pt>
                <c:pt idx="26">
                  <c:v>2</c:v>
                </c:pt>
                <c:pt idx="27">
                  <c:v>3</c:v>
                </c:pt>
                <c:pt idx="28">
                  <c:v>4</c:v>
                </c:pt>
                <c:pt idx="29">
                  <c:v>5</c:v>
                </c:pt>
                <c:pt idx="30">
                  <c:v>6</c:v>
                </c:pt>
                <c:pt idx="31">
                  <c:v>7</c:v>
                </c:pt>
                <c:pt idx="37">
                  <c:v>2</c:v>
                </c:pt>
                <c:pt idx="38">
                  <c:v>3</c:v>
                </c:pt>
                <c:pt idx="39">
                  <c:v>4</c:v>
                </c:pt>
                <c:pt idx="40">
                  <c:v>5</c:v>
                </c:pt>
                <c:pt idx="41">
                  <c:v>6</c:v>
                </c:pt>
                <c:pt idx="42">
                  <c:v>7</c:v>
                </c:pt>
                <c:pt idx="48">
                  <c:v>2</c:v>
                </c:pt>
                <c:pt idx="49">
                  <c:v>3</c:v>
                </c:pt>
                <c:pt idx="50">
                  <c:v>4</c:v>
                </c:pt>
                <c:pt idx="51">
                  <c:v>5</c:v>
                </c:pt>
                <c:pt idx="52">
                  <c:v>6</c:v>
                </c:pt>
                <c:pt idx="53">
                  <c:v>7</c:v>
                </c:pt>
                <c:pt idx="59">
                  <c:v>2</c:v>
                </c:pt>
                <c:pt idx="60">
                  <c:v>3</c:v>
                </c:pt>
                <c:pt idx="61">
                  <c:v>4</c:v>
                </c:pt>
                <c:pt idx="62">
                  <c:v>5</c:v>
                </c:pt>
                <c:pt idx="63">
                  <c:v>6</c:v>
                </c:pt>
                <c:pt idx="64">
                  <c:v>7</c:v>
                </c:pt>
                <c:pt idx="70">
                  <c:v>2</c:v>
                </c:pt>
                <c:pt idx="71">
                  <c:v>3</c:v>
                </c:pt>
                <c:pt idx="72">
                  <c:v>4</c:v>
                </c:pt>
                <c:pt idx="73">
                  <c:v>5</c:v>
                </c:pt>
                <c:pt idx="74">
                  <c:v>6</c:v>
                </c:pt>
                <c:pt idx="75">
                  <c:v>7</c:v>
                </c:pt>
                <c:pt idx="81">
                  <c:v>2</c:v>
                </c:pt>
                <c:pt idx="82">
                  <c:v>3</c:v>
                </c:pt>
                <c:pt idx="83">
                  <c:v>4</c:v>
                </c:pt>
                <c:pt idx="84">
                  <c:v>5</c:v>
                </c:pt>
                <c:pt idx="85">
                  <c:v>6</c:v>
                </c:pt>
                <c:pt idx="86">
                  <c:v>7</c:v>
                </c:pt>
                <c:pt idx="92">
                  <c:v>2</c:v>
                </c:pt>
                <c:pt idx="93">
                  <c:v>3</c:v>
                </c:pt>
                <c:pt idx="94">
                  <c:v>4</c:v>
                </c:pt>
                <c:pt idx="95">
                  <c:v>5</c:v>
                </c:pt>
                <c:pt idx="96">
                  <c:v>6</c:v>
                </c:pt>
                <c:pt idx="97">
                  <c:v>7</c:v>
                </c:pt>
                <c:pt idx="103">
                  <c:v>2</c:v>
                </c:pt>
                <c:pt idx="104">
                  <c:v>3</c:v>
                </c:pt>
                <c:pt idx="105">
                  <c:v>4</c:v>
                </c:pt>
                <c:pt idx="106">
                  <c:v>5</c:v>
                </c:pt>
                <c:pt idx="107">
                  <c:v>6</c:v>
                </c:pt>
                <c:pt idx="108">
                  <c:v>7</c:v>
                </c:pt>
                <c:pt idx="114">
                  <c:v>2</c:v>
                </c:pt>
                <c:pt idx="115">
                  <c:v>3</c:v>
                </c:pt>
                <c:pt idx="116">
                  <c:v>4</c:v>
                </c:pt>
                <c:pt idx="117">
                  <c:v>5</c:v>
                </c:pt>
                <c:pt idx="118">
                  <c:v>6</c:v>
                </c:pt>
                <c:pt idx="119">
                  <c:v>7</c:v>
                </c:pt>
              </c:numCache>
            </c:numRef>
          </c:xVal>
          <c:yVal>
            <c:numRef>
              <c:f>'NC Calcs'!$E$17:$E$136</c:f>
              <c:numCache>
                <c:ptCount val="120"/>
                <c:pt idx="4">
                  <c:v>36</c:v>
                </c:pt>
                <c:pt idx="5">
                  <c:v>29</c:v>
                </c:pt>
                <c:pt idx="6">
                  <c:v>22</c:v>
                </c:pt>
                <c:pt idx="7">
                  <c:v>17</c:v>
                </c:pt>
                <c:pt idx="8">
                  <c:v>14</c:v>
                </c:pt>
                <c:pt idx="9">
                  <c:v>12</c:v>
                </c:pt>
                <c:pt idx="15">
                  <c:v>40</c:v>
                </c:pt>
                <c:pt idx="16">
                  <c:v>33</c:v>
                </c:pt>
                <c:pt idx="17">
                  <c:v>26</c:v>
                </c:pt>
                <c:pt idx="18">
                  <c:v>22</c:v>
                </c:pt>
                <c:pt idx="19">
                  <c:v>19</c:v>
                </c:pt>
                <c:pt idx="20">
                  <c:v>17</c:v>
                </c:pt>
                <c:pt idx="26">
                  <c:v>44</c:v>
                </c:pt>
                <c:pt idx="27">
                  <c:v>37</c:v>
                </c:pt>
                <c:pt idx="28">
                  <c:v>31</c:v>
                </c:pt>
                <c:pt idx="29">
                  <c:v>27</c:v>
                </c:pt>
                <c:pt idx="30">
                  <c:v>24</c:v>
                </c:pt>
                <c:pt idx="31">
                  <c:v>22</c:v>
                </c:pt>
                <c:pt idx="37">
                  <c:v>48</c:v>
                </c:pt>
                <c:pt idx="38">
                  <c:v>41</c:v>
                </c:pt>
                <c:pt idx="39">
                  <c:v>35</c:v>
                </c:pt>
                <c:pt idx="40">
                  <c:v>31</c:v>
                </c:pt>
                <c:pt idx="41">
                  <c:v>29</c:v>
                </c:pt>
                <c:pt idx="42">
                  <c:v>28</c:v>
                </c:pt>
                <c:pt idx="48">
                  <c:v>52</c:v>
                </c:pt>
                <c:pt idx="49">
                  <c:v>45</c:v>
                </c:pt>
                <c:pt idx="50">
                  <c:v>40</c:v>
                </c:pt>
                <c:pt idx="51">
                  <c:v>36</c:v>
                </c:pt>
                <c:pt idx="52">
                  <c:v>34</c:v>
                </c:pt>
                <c:pt idx="53">
                  <c:v>33</c:v>
                </c:pt>
                <c:pt idx="59">
                  <c:v>56</c:v>
                </c:pt>
                <c:pt idx="60">
                  <c:v>50</c:v>
                </c:pt>
                <c:pt idx="61">
                  <c:v>45</c:v>
                </c:pt>
                <c:pt idx="62">
                  <c:v>41</c:v>
                </c:pt>
                <c:pt idx="63">
                  <c:v>39</c:v>
                </c:pt>
                <c:pt idx="64">
                  <c:v>38</c:v>
                </c:pt>
                <c:pt idx="70">
                  <c:v>60</c:v>
                </c:pt>
                <c:pt idx="71">
                  <c:v>54</c:v>
                </c:pt>
                <c:pt idx="72">
                  <c:v>49</c:v>
                </c:pt>
                <c:pt idx="73">
                  <c:v>46</c:v>
                </c:pt>
                <c:pt idx="74">
                  <c:v>44</c:v>
                </c:pt>
                <c:pt idx="75">
                  <c:v>43</c:v>
                </c:pt>
                <c:pt idx="81">
                  <c:v>64</c:v>
                </c:pt>
                <c:pt idx="82">
                  <c:v>58</c:v>
                </c:pt>
                <c:pt idx="83">
                  <c:v>54</c:v>
                </c:pt>
                <c:pt idx="84">
                  <c:v>51</c:v>
                </c:pt>
                <c:pt idx="85">
                  <c:v>49</c:v>
                </c:pt>
                <c:pt idx="86">
                  <c:v>48</c:v>
                </c:pt>
                <c:pt idx="92">
                  <c:v>67</c:v>
                </c:pt>
                <c:pt idx="93">
                  <c:v>62</c:v>
                </c:pt>
                <c:pt idx="94">
                  <c:v>58</c:v>
                </c:pt>
                <c:pt idx="95">
                  <c:v>56</c:v>
                </c:pt>
                <c:pt idx="96">
                  <c:v>54</c:v>
                </c:pt>
                <c:pt idx="97">
                  <c:v>53</c:v>
                </c:pt>
                <c:pt idx="103">
                  <c:v>71</c:v>
                </c:pt>
                <c:pt idx="104">
                  <c:v>67</c:v>
                </c:pt>
                <c:pt idx="105">
                  <c:v>63</c:v>
                </c:pt>
                <c:pt idx="106">
                  <c:v>61</c:v>
                </c:pt>
                <c:pt idx="107">
                  <c:v>59</c:v>
                </c:pt>
                <c:pt idx="108">
                  <c:v>58</c:v>
                </c:pt>
                <c:pt idx="114">
                  <c:v>75</c:v>
                </c:pt>
                <c:pt idx="115">
                  <c:v>71</c:v>
                </c:pt>
                <c:pt idx="116">
                  <c:v>68</c:v>
                </c:pt>
                <c:pt idx="117">
                  <c:v>66</c:v>
                </c:pt>
                <c:pt idx="118">
                  <c:v>64</c:v>
                </c:pt>
                <c:pt idx="119">
                  <c:v>63</c:v>
                </c:pt>
              </c:numCache>
            </c:numRef>
          </c:yVal>
          <c:smooth val="1"/>
        </c:ser>
        <c:ser>
          <c:idx val="1"/>
          <c:order val="1"/>
          <c:tx>
            <c:v>Lw #1</c:v>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COMPARE'!$G$4:$L$4</c:f>
              <c:numCache/>
            </c:numRef>
          </c:xVal>
          <c:yVal>
            <c:numRef>
              <c:f>'NC COMPARE'!$G$6:$L$6</c:f>
              <c:numCache/>
            </c:numRef>
          </c:yVal>
          <c:smooth val="1"/>
        </c:ser>
        <c:ser>
          <c:idx val="2"/>
          <c:order val="2"/>
          <c:tx>
            <c:v>Lw #2</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COMPARE'!$G$4:$L$4</c:f>
              <c:numCache/>
            </c:numRef>
          </c:xVal>
          <c:yVal>
            <c:numRef>
              <c:f>'NC COMPARE'!$G$7:$L$7</c:f>
              <c:numCache/>
            </c:numRef>
          </c:yVal>
          <c:smooth val="1"/>
        </c:ser>
        <c:ser>
          <c:idx val="3"/>
          <c:order val="3"/>
          <c:tx>
            <c:v>Lp #1</c:v>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COMPARE'!$G$4:$L$4</c:f>
              <c:numCache/>
            </c:numRef>
          </c:xVal>
          <c:yVal>
            <c:numRef>
              <c:f>'NC COMPARE'!$G$9:$L$9</c:f>
              <c:numCache/>
            </c:numRef>
          </c:yVal>
          <c:smooth val="1"/>
        </c:ser>
        <c:ser>
          <c:idx val="4"/>
          <c:order val="4"/>
          <c:tx>
            <c:v>Lp #2</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COMPARE'!$G$4:$L$4</c:f>
              <c:numCache/>
            </c:numRef>
          </c:xVal>
          <c:yVal>
            <c:numRef>
              <c:f>'NC COMPARE'!$G$10:$L$10</c:f>
              <c:numCache/>
            </c:numRef>
          </c:yVal>
          <c:smooth val="1"/>
        </c:ser>
        <c:axId val="57715159"/>
        <c:axId val="49674384"/>
      </c:scatterChart>
      <c:valAx>
        <c:axId val="57715159"/>
        <c:scaling>
          <c:orientation val="minMax"/>
          <c:max val="7"/>
          <c:min val="2"/>
        </c:scaling>
        <c:axPos val="b"/>
        <c:title>
          <c:tx>
            <c:rich>
              <a:bodyPr vert="horz" rot="0" anchor="ctr"/>
              <a:lstStyle/>
              <a:p>
                <a:pPr algn="ctr">
                  <a:defRPr/>
                </a:pPr>
                <a:r>
                  <a:rPr lang="en-US" cap="none" sz="1200" b="1" i="0" u="none" baseline="0">
                    <a:latin typeface="Arial"/>
                    <a:ea typeface="Arial"/>
                    <a:cs typeface="Arial"/>
                  </a:rPr>
                  <a:t>Octave Band</a:t>
                </a:r>
              </a:p>
            </c:rich>
          </c:tx>
          <c:layout>
            <c:manualLayout>
              <c:xMode val="factor"/>
              <c:yMode val="factor"/>
              <c:x val="0.001"/>
              <c:y val="0.003"/>
            </c:manualLayout>
          </c:layout>
          <c:overlay val="0"/>
          <c:spPr>
            <a:noFill/>
            <a:ln>
              <a:noFill/>
            </a:ln>
          </c:spPr>
        </c:title>
        <c:majorGridlines/>
        <c:delete val="0"/>
        <c:numFmt formatCode="General" sourceLinked="1"/>
        <c:majorTickMark val="in"/>
        <c:minorTickMark val="none"/>
        <c:tickLblPos val="nextTo"/>
        <c:crossAx val="49674384"/>
        <c:crosses val="autoZero"/>
        <c:crossBetween val="midCat"/>
        <c:dispUnits/>
        <c:majorUnit val="1"/>
        <c:minorUnit val="1"/>
      </c:valAx>
      <c:valAx>
        <c:axId val="49674384"/>
        <c:scaling>
          <c:orientation val="minMax"/>
          <c:min val="10"/>
        </c:scaling>
        <c:axPos val="l"/>
        <c:title>
          <c:tx>
            <c:rich>
              <a:bodyPr vert="horz" rot="-5400000" anchor="ctr"/>
              <a:lstStyle/>
              <a:p>
                <a:pPr algn="ctr">
                  <a:defRPr/>
                </a:pPr>
                <a:r>
                  <a:rPr lang="en-US" cap="none" sz="1200" b="1" i="0" u="none" baseline="0">
                    <a:latin typeface="Arial"/>
                    <a:ea typeface="Arial"/>
                    <a:cs typeface="Arial"/>
                  </a:rPr>
                  <a:t>Sound Level (dB)</a:t>
                </a:r>
              </a:p>
            </c:rich>
          </c:tx>
          <c:layout/>
          <c:overlay val="0"/>
          <c:spPr>
            <a:noFill/>
            <a:ln>
              <a:noFill/>
            </a:ln>
          </c:spPr>
        </c:title>
        <c:majorGridlines/>
        <c:delete val="0"/>
        <c:numFmt formatCode="General" sourceLinked="1"/>
        <c:majorTickMark val="in"/>
        <c:minorTickMark val="none"/>
        <c:tickLblPos val="nextTo"/>
        <c:crossAx val="57715159"/>
        <c:crosses val="autoZero"/>
        <c:crossBetween val="midCat"/>
        <c:dispUnits/>
      </c:valAx>
      <c:spPr>
        <a:solidFill>
          <a:srgbClr val="FFFFFF"/>
        </a:solidFill>
        <a:ln w="12700">
          <a:solidFill>
            <a:srgbClr val="808080"/>
          </a:solidFill>
        </a:ln>
      </c:spPr>
    </c:plotArea>
    <c:legend>
      <c:legendPos val="b"/>
      <c:layout>
        <c:manualLayout>
          <c:xMode val="edge"/>
          <c:yMode val="edge"/>
          <c:x val="0.01075"/>
          <c:y val="0.8915"/>
          <c:w val="0.9845"/>
          <c:h val="0.044"/>
        </c:manualLayout>
      </c:layout>
      <c:overlay val="0"/>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RC PLOT</a:t>
            </a:r>
          </a:p>
        </c:rich>
      </c:tx>
      <c:layout>
        <c:manualLayout>
          <c:xMode val="factor"/>
          <c:yMode val="factor"/>
          <c:x val="-0.004"/>
          <c:y val="-0.01725"/>
        </c:manualLayout>
      </c:layout>
      <c:spPr>
        <a:noFill/>
        <a:ln>
          <a:noFill/>
        </a:ln>
      </c:spPr>
    </c:title>
    <c:plotArea>
      <c:layout>
        <c:manualLayout>
          <c:xMode val="edge"/>
          <c:yMode val="edge"/>
          <c:x val="0.05875"/>
          <c:y val="0.0715"/>
          <c:w val="0.82825"/>
          <c:h val="0.73875"/>
        </c:manualLayout>
      </c:layout>
      <c:scatterChart>
        <c:scatterStyle val="smooth"/>
        <c:varyColors val="0"/>
        <c:ser>
          <c:idx val="0"/>
          <c:order val="0"/>
          <c:tx>
            <c:v>RC Curves</c:v>
          </c:tx>
          <c:extLst>
            <c:ext xmlns:c14="http://schemas.microsoft.com/office/drawing/2007/8/2/chart" uri="{6F2FDCE9-48DA-4B69-8628-5D25D57E5C99}">
              <c14:invertSolidFillFmt>
                <c14:spPr>
                  <a:solidFill>
                    <a:srgbClr val="000000"/>
                  </a:solidFill>
                </c14:spPr>
              </c14:invertSolidFillFmt>
            </c:ext>
          </c:extLst>
          <c:marker>
            <c:symbol val="none"/>
          </c:marker>
          <c:xVal>
            <c:numRef>
              <c:f>'NC Calcs'!$D$18:$D$148</c:f>
              <c:numCache>
                <c:ptCount val="131"/>
                <c:pt idx="3">
                  <c:v>2</c:v>
                </c:pt>
                <c:pt idx="4">
                  <c:v>3</c:v>
                </c:pt>
                <c:pt idx="5">
                  <c:v>4</c:v>
                </c:pt>
                <c:pt idx="6">
                  <c:v>5</c:v>
                </c:pt>
                <c:pt idx="7">
                  <c:v>6</c:v>
                </c:pt>
                <c:pt idx="8">
                  <c:v>7</c:v>
                </c:pt>
                <c:pt idx="14">
                  <c:v>2</c:v>
                </c:pt>
                <c:pt idx="15">
                  <c:v>3</c:v>
                </c:pt>
                <c:pt idx="16">
                  <c:v>4</c:v>
                </c:pt>
                <c:pt idx="17">
                  <c:v>5</c:v>
                </c:pt>
                <c:pt idx="18">
                  <c:v>6</c:v>
                </c:pt>
                <c:pt idx="19">
                  <c:v>7</c:v>
                </c:pt>
                <c:pt idx="25">
                  <c:v>2</c:v>
                </c:pt>
                <c:pt idx="26">
                  <c:v>3</c:v>
                </c:pt>
                <c:pt idx="27">
                  <c:v>4</c:v>
                </c:pt>
                <c:pt idx="28">
                  <c:v>5</c:v>
                </c:pt>
                <c:pt idx="29">
                  <c:v>6</c:v>
                </c:pt>
                <c:pt idx="30">
                  <c:v>7</c:v>
                </c:pt>
                <c:pt idx="36">
                  <c:v>2</c:v>
                </c:pt>
                <c:pt idx="37">
                  <c:v>3</c:v>
                </c:pt>
                <c:pt idx="38">
                  <c:v>4</c:v>
                </c:pt>
                <c:pt idx="39">
                  <c:v>5</c:v>
                </c:pt>
                <c:pt idx="40">
                  <c:v>6</c:v>
                </c:pt>
                <c:pt idx="41">
                  <c:v>7</c:v>
                </c:pt>
                <c:pt idx="47">
                  <c:v>2</c:v>
                </c:pt>
                <c:pt idx="48">
                  <c:v>3</c:v>
                </c:pt>
                <c:pt idx="49">
                  <c:v>4</c:v>
                </c:pt>
                <c:pt idx="50">
                  <c:v>5</c:v>
                </c:pt>
                <c:pt idx="51">
                  <c:v>6</c:v>
                </c:pt>
                <c:pt idx="52">
                  <c:v>7</c:v>
                </c:pt>
                <c:pt idx="58">
                  <c:v>2</c:v>
                </c:pt>
                <c:pt idx="59">
                  <c:v>3</c:v>
                </c:pt>
                <c:pt idx="60">
                  <c:v>4</c:v>
                </c:pt>
                <c:pt idx="61">
                  <c:v>5</c:v>
                </c:pt>
                <c:pt idx="62">
                  <c:v>6</c:v>
                </c:pt>
                <c:pt idx="63">
                  <c:v>7</c:v>
                </c:pt>
                <c:pt idx="69">
                  <c:v>2</c:v>
                </c:pt>
                <c:pt idx="70">
                  <c:v>3</c:v>
                </c:pt>
                <c:pt idx="71">
                  <c:v>4</c:v>
                </c:pt>
                <c:pt idx="72">
                  <c:v>5</c:v>
                </c:pt>
                <c:pt idx="73">
                  <c:v>6</c:v>
                </c:pt>
                <c:pt idx="74">
                  <c:v>7</c:v>
                </c:pt>
                <c:pt idx="80">
                  <c:v>2</c:v>
                </c:pt>
                <c:pt idx="81">
                  <c:v>3</c:v>
                </c:pt>
                <c:pt idx="82">
                  <c:v>4</c:v>
                </c:pt>
                <c:pt idx="83">
                  <c:v>5</c:v>
                </c:pt>
                <c:pt idx="84">
                  <c:v>6</c:v>
                </c:pt>
                <c:pt idx="85">
                  <c:v>7</c:v>
                </c:pt>
                <c:pt idx="91">
                  <c:v>2</c:v>
                </c:pt>
                <c:pt idx="92">
                  <c:v>3</c:v>
                </c:pt>
                <c:pt idx="93">
                  <c:v>4</c:v>
                </c:pt>
                <c:pt idx="94">
                  <c:v>5</c:v>
                </c:pt>
                <c:pt idx="95">
                  <c:v>6</c:v>
                </c:pt>
                <c:pt idx="96">
                  <c:v>7</c:v>
                </c:pt>
                <c:pt idx="102">
                  <c:v>2</c:v>
                </c:pt>
                <c:pt idx="103">
                  <c:v>3</c:v>
                </c:pt>
                <c:pt idx="104">
                  <c:v>4</c:v>
                </c:pt>
                <c:pt idx="105">
                  <c:v>5</c:v>
                </c:pt>
                <c:pt idx="106">
                  <c:v>6</c:v>
                </c:pt>
                <c:pt idx="107">
                  <c:v>7</c:v>
                </c:pt>
                <c:pt idx="113">
                  <c:v>2</c:v>
                </c:pt>
                <c:pt idx="114">
                  <c:v>3</c:v>
                </c:pt>
                <c:pt idx="115">
                  <c:v>4</c:v>
                </c:pt>
                <c:pt idx="116">
                  <c:v>5</c:v>
                </c:pt>
                <c:pt idx="117">
                  <c:v>6</c:v>
                </c:pt>
                <c:pt idx="118">
                  <c:v>7</c:v>
                </c:pt>
              </c:numCache>
            </c:numRef>
          </c:xVal>
          <c:yVal>
            <c:numRef>
              <c:f>'NC Calcs'!$G$18:$G$148</c:f>
              <c:numCache>
                <c:ptCount val="131"/>
                <c:pt idx="3">
                  <c:v>30</c:v>
                </c:pt>
                <c:pt idx="4">
                  <c:v>25</c:v>
                </c:pt>
                <c:pt idx="5">
                  <c:v>20</c:v>
                </c:pt>
                <c:pt idx="6">
                  <c:v>15</c:v>
                </c:pt>
                <c:pt idx="7">
                  <c:v>10</c:v>
                </c:pt>
                <c:pt idx="8">
                  <c:v>5</c:v>
                </c:pt>
                <c:pt idx="14">
                  <c:v>35</c:v>
                </c:pt>
                <c:pt idx="15">
                  <c:v>30</c:v>
                </c:pt>
                <c:pt idx="16">
                  <c:v>25</c:v>
                </c:pt>
                <c:pt idx="17">
                  <c:v>20</c:v>
                </c:pt>
                <c:pt idx="18">
                  <c:v>15</c:v>
                </c:pt>
                <c:pt idx="19">
                  <c:v>10</c:v>
                </c:pt>
                <c:pt idx="25">
                  <c:v>40</c:v>
                </c:pt>
                <c:pt idx="26">
                  <c:v>35</c:v>
                </c:pt>
                <c:pt idx="27">
                  <c:v>30</c:v>
                </c:pt>
                <c:pt idx="28">
                  <c:v>25</c:v>
                </c:pt>
                <c:pt idx="29">
                  <c:v>20</c:v>
                </c:pt>
                <c:pt idx="30">
                  <c:v>15</c:v>
                </c:pt>
                <c:pt idx="36">
                  <c:v>45</c:v>
                </c:pt>
                <c:pt idx="37">
                  <c:v>40</c:v>
                </c:pt>
                <c:pt idx="38">
                  <c:v>35</c:v>
                </c:pt>
                <c:pt idx="39">
                  <c:v>30</c:v>
                </c:pt>
                <c:pt idx="40">
                  <c:v>25</c:v>
                </c:pt>
                <c:pt idx="41">
                  <c:v>20</c:v>
                </c:pt>
                <c:pt idx="47">
                  <c:v>50</c:v>
                </c:pt>
                <c:pt idx="48">
                  <c:v>45</c:v>
                </c:pt>
                <c:pt idx="49">
                  <c:v>40</c:v>
                </c:pt>
                <c:pt idx="50">
                  <c:v>35</c:v>
                </c:pt>
                <c:pt idx="51">
                  <c:v>30</c:v>
                </c:pt>
                <c:pt idx="52">
                  <c:v>25</c:v>
                </c:pt>
                <c:pt idx="58">
                  <c:v>55</c:v>
                </c:pt>
                <c:pt idx="59">
                  <c:v>50</c:v>
                </c:pt>
                <c:pt idx="60">
                  <c:v>45</c:v>
                </c:pt>
                <c:pt idx="61">
                  <c:v>40</c:v>
                </c:pt>
                <c:pt idx="62">
                  <c:v>35</c:v>
                </c:pt>
                <c:pt idx="63">
                  <c:v>30</c:v>
                </c:pt>
                <c:pt idx="69">
                  <c:v>60</c:v>
                </c:pt>
                <c:pt idx="70">
                  <c:v>55</c:v>
                </c:pt>
                <c:pt idx="71">
                  <c:v>50</c:v>
                </c:pt>
                <c:pt idx="72">
                  <c:v>45</c:v>
                </c:pt>
                <c:pt idx="73">
                  <c:v>40</c:v>
                </c:pt>
                <c:pt idx="74">
                  <c:v>35</c:v>
                </c:pt>
                <c:pt idx="80">
                  <c:v>65</c:v>
                </c:pt>
                <c:pt idx="81">
                  <c:v>60</c:v>
                </c:pt>
                <c:pt idx="82">
                  <c:v>55</c:v>
                </c:pt>
                <c:pt idx="83">
                  <c:v>50</c:v>
                </c:pt>
                <c:pt idx="84">
                  <c:v>45</c:v>
                </c:pt>
                <c:pt idx="85">
                  <c:v>40</c:v>
                </c:pt>
                <c:pt idx="91">
                  <c:v>70</c:v>
                </c:pt>
                <c:pt idx="92">
                  <c:v>65</c:v>
                </c:pt>
                <c:pt idx="93">
                  <c:v>60</c:v>
                </c:pt>
                <c:pt idx="94">
                  <c:v>55</c:v>
                </c:pt>
                <c:pt idx="95">
                  <c:v>50</c:v>
                </c:pt>
                <c:pt idx="96">
                  <c:v>45</c:v>
                </c:pt>
                <c:pt idx="102">
                  <c:v>75</c:v>
                </c:pt>
                <c:pt idx="103">
                  <c:v>70</c:v>
                </c:pt>
                <c:pt idx="104">
                  <c:v>65</c:v>
                </c:pt>
                <c:pt idx="105">
                  <c:v>60</c:v>
                </c:pt>
                <c:pt idx="106">
                  <c:v>55</c:v>
                </c:pt>
                <c:pt idx="107">
                  <c:v>50</c:v>
                </c:pt>
                <c:pt idx="113">
                  <c:v>80</c:v>
                </c:pt>
                <c:pt idx="114">
                  <c:v>75</c:v>
                </c:pt>
                <c:pt idx="115">
                  <c:v>70</c:v>
                </c:pt>
                <c:pt idx="116">
                  <c:v>65</c:v>
                </c:pt>
                <c:pt idx="117">
                  <c:v>60</c:v>
                </c:pt>
                <c:pt idx="118">
                  <c:v>55</c:v>
                </c:pt>
              </c:numCache>
            </c:numRef>
          </c:yVal>
          <c:smooth val="1"/>
        </c:ser>
        <c:ser>
          <c:idx val="1"/>
          <c:order val="1"/>
          <c:tx>
            <c:v>Input Data</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'RC PLOT'!$E$4:$J$4</c:f>
              <c:numCache/>
            </c:numRef>
          </c:xVal>
          <c:yVal>
            <c:numRef>
              <c:f>'RC PLOT'!$E$6:$J$6</c:f>
              <c:numCache/>
            </c:numRef>
          </c:yVal>
          <c:smooth val="1"/>
        </c:ser>
        <c:ser>
          <c:idx val="2"/>
          <c:order val="2"/>
          <c:tx>
            <c:v>Attenuated Data</c:v>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'RC PLOT'!$E$4:$J$4</c:f>
              <c:numCache/>
            </c:numRef>
          </c:xVal>
          <c:yVal>
            <c:numRef>
              <c:f>'RC PLOT'!$E$8:$J$8</c:f>
              <c:numCache/>
            </c:numRef>
          </c:yVal>
          <c:smooth val="1"/>
        </c:ser>
        <c:ser>
          <c:idx val="3"/>
          <c:order val="3"/>
          <c:tx>
            <c:v>Input RC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Calcs'!$D$21:$D$26</c:f>
              <c:numCache>
                <c:ptCount val="6"/>
                <c:pt idx="0">
                  <c:v>2</c:v>
                </c:pt>
                <c:pt idx="1">
                  <c:v>3</c:v>
                </c:pt>
                <c:pt idx="2">
                  <c:v>4</c:v>
                </c:pt>
                <c:pt idx="3">
                  <c:v>5</c:v>
                </c:pt>
                <c:pt idx="4">
                  <c:v>6</c:v>
                </c:pt>
                <c:pt idx="5">
                  <c:v>7</c:v>
                </c:pt>
              </c:numCache>
            </c:numRef>
          </c:xVal>
          <c:yVal>
            <c:numRef>
              <c:f>'NC Calcs'!$Z$35:$Z$40</c:f>
              <c:numCache>
                <c:ptCount val="6"/>
                <c:pt idx="0">
                  <c:v>55</c:v>
                </c:pt>
                <c:pt idx="1">
                  <c:v>50</c:v>
                </c:pt>
                <c:pt idx="2">
                  <c:v>45</c:v>
                </c:pt>
                <c:pt idx="3">
                  <c:v>40</c:v>
                </c:pt>
                <c:pt idx="4">
                  <c:v>35</c:v>
                </c:pt>
                <c:pt idx="5">
                  <c:v>30</c:v>
                </c:pt>
              </c:numCache>
            </c:numRef>
          </c:yVal>
          <c:smooth val="1"/>
        </c:ser>
        <c:ser>
          <c:idx val="4"/>
          <c:order val="4"/>
          <c:tx>
            <c:v>Atten RC</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 Calcs'!$D$32:$D$37</c:f>
              <c:numCache>
                <c:ptCount val="6"/>
                <c:pt idx="0">
                  <c:v>2</c:v>
                </c:pt>
                <c:pt idx="1">
                  <c:v>3</c:v>
                </c:pt>
                <c:pt idx="2">
                  <c:v>4</c:v>
                </c:pt>
                <c:pt idx="3">
                  <c:v>5</c:v>
                </c:pt>
                <c:pt idx="4">
                  <c:v>6</c:v>
                </c:pt>
                <c:pt idx="5">
                  <c:v>7</c:v>
                </c:pt>
              </c:numCache>
            </c:numRef>
          </c:xVal>
          <c:yVal>
            <c:numRef>
              <c:f>'NC Calcs'!$AA$35:$AA$40</c:f>
              <c:numCache>
                <c:ptCount val="6"/>
                <c:pt idx="0">
                  <c:v>50</c:v>
                </c:pt>
                <c:pt idx="1">
                  <c:v>45</c:v>
                </c:pt>
                <c:pt idx="2">
                  <c:v>40</c:v>
                </c:pt>
                <c:pt idx="3">
                  <c:v>35</c:v>
                </c:pt>
                <c:pt idx="4">
                  <c:v>30</c:v>
                </c:pt>
                <c:pt idx="5">
                  <c:v>25</c:v>
                </c:pt>
              </c:numCache>
            </c:numRef>
          </c:yVal>
          <c:smooth val="1"/>
        </c:ser>
        <c:axId val="44416273"/>
        <c:axId val="64202138"/>
      </c:scatterChart>
      <c:valAx>
        <c:axId val="44416273"/>
        <c:scaling>
          <c:orientation val="minMax"/>
          <c:max val="7"/>
          <c:min val="2"/>
        </c:scaling>
        <c:axPos val="b"/>
        <c:title>
          <c:tx>
            <c:rich>
              <a:bodyPr vert="horz" rot="0" anchor="ctr"/>
              <a:lstStyle/>
              <a:p>
                <a:pPr algn="ctr">
                  <a:defRPr/>
                </a:pPr>
                <a:r>
                  <a:rPr lang="en-US" cap="none" sz="1200" b="1" i="0" u="none" baseline="0">
                    <a:latin typeface="Arial"/>
                    <a:ea typeface="Arial"/>
                    <a:cs typeface="Arial"/>
                  </a:rPr>
                  <a:t>Octave Band</a:t>
                </a:r>
              </a:p>
            </c:rich>
          </c:tx>
          <c:layout>
            <c:manualLayout>
              <c:xMode val="factor"/>
              <c:yMode val="factor"/>
              <c:x val="0.001"/>
              <c:y val="0.003"/>
            </c:manualLayout>
          </c:layout>
          <c:overlay val="0"/>
          <c:spPr>
            <a:noFill/>
            <a:ln>
              <a:noFill/>
            </a:ln>
          </c:spPr>
        </c:title>
        <c:majorGridlines/>
        <c:delete val="0"/>
        <c:numFmt formatCode="General" sourceLinked="1"/>
        <c:majorTickMark val="in"/>
        <c:minorTickMark val="none"/>
        <c:tickLblPos val="nextTo"/>
        <c:crossAx val="64202138"/>
        <c:crosses val="autoZero"/>
        <c:crossBetween val="midCat"/>
        <c:dispUnits/>
        <c:majorUnit val="1"/>
        <c:minorUnit val="1"/>
      </c:valAx>
      <c:valAx>
        <c:axId val="64202138"/>
        <c:scaling>
          <c:orientation val="minMax"/>
          <c:min val="10"/>
        </c:scaling>
        <c:axPos val="l"/>
        <c:title>
          <c:tx>
            <c:rich>
              <a:bodyPr vert="horz" rot="-5400000" anchor="ctr"/>
              <a:lstStyle/>
              <a:p>
                <a:pPr algn="ctr">
                  <a:defRPr/>
                </a:pPr>
                <a:r>
                  <a:rPr lang="en-US" cap="none" sz="1200" b="1" i="0" u="none" baseline="0">
                    <a:latin typeface="Arial"/>
                    <a:ea typeface="Arial"/>
                    <a:cs typeface="Arial"/>
                  </a:rPr>
                  <a:t>Sound Level (dB)</a:t>
                </a:r>
              </a:p>
            </c:rich>
          </c:tx>
          <c:layout/>
          <c:overlay val="0"/>
          <c:spPr>
            <a:noFill/>
            <a:ln>
              <a:noFill/>
            </a:ln>
          </c:spPr>
        </c:title>
        <c:majorGridlines/>
        <c:delete val="0"/>
        <c:numFmt formatCode="General" sourceLinked="1"/>
        <c:majorTickMark val="in"/>
        <c:minorTickMark val="none"/>
        <c:tickLblPos val="nextTo"/>
        <c:crossAx val="44416273"/>
        <c:crosses val="autoZero"/>
        <c:crossBetween val="midCat"/>
        <c:dispUnits/>
      </c:valAx>
      <c:spPr>
        <a:solidFill>
          <a:srgbClr val="FFFFFF"/>
        </a:solidFill>
        <a:ln w="12700">
          <a:solidFill>
            <a:srgbClr val="808080"/>
          </a:solidFill>
        </a:ln>
      </c:spPr>
    </c:plotArea>
    <c:legend>
      <c:legendPos val="b"/>
      <c:layout>
        <c:manualLayout>
          <c:xMode val="edge"/>
          <c:yMode val="edge"/>
          <c:x val="0.159"/>
          <c:y val="0.8895"/>
          <c:w val="0.6885"/>
          <c:h val="0.07775"/>
        </c:manualLayout>
      </c:layout>
      <c:overlay val="0"/>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0.8855</cdr:x>
      <cdr:y>0.175</cdr:y>
    </cdr:from>
    <cdr:to>
      <cdr:x>0.99875</cdr:x>
      <cdr:y>0.756</cdr:y>
    </cdr:to>
    <cdr:grpSp>
      <cdr:nvGrpSpPr>
        <cdr:cNvPr id="1" name="Group 1"/>
        <cdr:cNvGrpSpPr>
          <a:grpSpLocks/>
        </cdr:cNvGrpSpPr>
      </cdr:nvGrpSpPr>
      <cdr:grpSpPr>
        <a:xfrm>
          <a:off x="5229225" y="733425"/>
          <a:ext cx="666750" cy="2447925"/>
          <a:chOff x="7039489" y="1610763"/>
          <a:chExt cx="369937" cy="3189373"/>
        </a:xfrm>
        <a:solidFill>
          <a:srgbClr val="FFFFFF"/>
        </a:solidFill>
      </cdr:grpSpPr>
      <cdr:sp>
        <cdr:nvSpPr>
          <cdr:cNvPr id="2" name="TextBox 2"/>
          <cdr:cNvSpPr txBox="1">
            <a:spLocks noChangeArrowheads="1"/>
          </cdr:cNvSpPr>
        </cdr:nvSpPr>
        <cdr:spPr>
          <a:xfrm>
            <a:off x="7039489" y="4573691"/>
            <a:ext cx="303626" cy="22644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15</a:t>
            </a:r>
          </a:p>
        </cdr:txBody>
      </cdr:sp>
      <cdr:sp>
        <cdr:nvSpPr>
          <cdr:cNvPr id="3" name="TextBox 3"/>
          <cdr:cNvSpPr txBox="1">
            <a:spLocks noChangeArrowheads="1"/>
          </cdr:cNvSpPr>
        </cdr:nvSpPr>
        <cdr:spPr>
          <a:xfrm>
            <a:off x="7039489" y="4310567"/>
            <a:ext cx="303626" cy="261529"/>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a:t>
            </a:r>
          </a:p>
        </cdr:txBody>
      </cdr:sp>
      <cdr:sp>
        <cdr:nvSpPr>
          <cdr:cNvPr id="4" name="TextBox 4"/>
          <cdr:cNvSpPr txBox="1">
            <a:spLocks noChangeArrowheads="1"/>
          </cdr:cNvSpPr>
        </cdr:nvSpPr>
        <cdr:spPr>
          <a:xfrm>
            <a:off x="7039489" y="4049836"/>
            <a:ext cx="303626" cy="26471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a:t>
            </a:r>
          </a:p>
        </cdr:txBody>
      </cdr:sp>
      <cdr:sp>
        <cdr:nvSpPr>
          <cdr:cNvPr id="5" name="TextBox 5"/>
          <cdr:cNvSpPr txBox="1">
            <a:spLocks noChangeArrowheads="1"/>
          </cdr:cNvSpPr>
        </cdr:nvSpPr>
        <cdr:spPr>
          <a:xfrm>
            <a:off x="7039489" y="3789902"/>
            <a:ext cx="303626" cy="21129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a:t>
            </a:r>
          </a:p>
        </cdr:txBody>
      </cdr:sp>
      <cdr:sp>
        <cdr:nvSpPr>
          <cdr:cNvPr id="6" name="TextBox 6"/>
          <cdr:cNvSpPr txBox="1">
            <a:spLocks noChangeArrowheads="1"/>
          </cdr:cNvSpPr>
        </cdr:nvSpPr>
        <cdr:spPr>
          <a:xfrm>
            <a:off x="7039489" y="3530766"/>
            <a:ext cx="303626" cy="21289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a:t>
            </a:r>
          </a:p>
        </cdr:txBody>
      </cdr:sp>
      <cdr:sp>
        <cdr:nvSpPr>
          <cdr:cNvPr id="7" name="TextBox 7"/>
          <cdr:cNvSpPr txBox="1">
            <a:spLocks noChangeArrowheads="1"/>
          </cdr:cNvSpPr>
        </cdr:nvSpPr>
        <cdr:spPr>
          <a:xfrm>
            <a:off x="7039489" y="3270832"/>
            <a:ext cx="303626" cy="20651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40</a:t>
            </a:r>
          </a:p>
        </cdr:txBody>
      </cdr:sp>
      <cdr:sp>
        <cdr:nvSpPr>
          <cdr:cNvPr id="8" name="TextBox 8"/>
          <cdr:cNvSpPr txBox="1">
            <a:spLocks noChangeArrowheads="1"/>
          </cdr:cNvSpPr>
        </cdr:nvSpPr>
        <cdr:spPr>
          <a:xfrm>
            <a:off x="7039489" y="3010100"/>
            <a:ext cx="303626" cy="20970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a:t>
            </a:r>
          </a:p>
        </cdr:txBody>
      </cdr:sp>
      <cdr:sp>
        <cdr:nvSpPr>
          <cdr:cNvPr id="9" name="TextBox 9"/>
          <cdr:cNvSpPr txBox="1">
            <a:spLocks noChangeArrowheads="1"/>
          </cdr:cNvSpPr>
        </cdr:nvSpPr>
        <cdr:spPr>
          <a:xfrm>
            <a:off x="7039489" y="2746977"/>
            <a:ext cx="303626" cy="21608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50</a:t>
            </a:r>
          </a:p>
        </cdr:txBody>
      </cdr:sp>
      <cdr:sp>
        <cdr:nvSpPr>
          <cdr:cNvPr id="10" name="TextBox 10"/>
          <cdr:cNvSpPr txBox="1">
            <a:spLocks noChangeArrowheads="1"/>
          </cdr:cNvSpPr>
        </cdr:nvSpPr>
        <cdr:spPr>
          <a:xfrm>
            <a:off x="7039489" y="2486246"/>
            <a:ext cx="303626" cy="19933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a:t>
            </a:r>
          </a:p>
        </cdr:txBody>
      </cdr:sp>
      <cdr:sp>
        <cdr:nvSpPr>
          <cdr:cNvPr id="11" name="TextBox 11"/>
          <cdr:cNvSpPr txBox="1">
            <a:spLocks noChangeArrowheads="1"/>
          </cdr:cNvSpPr>
        </cdr:nvSpPr>
        <cdr:spPr>
          <a:xfrm>
            <a:off x="7039489" y="1967175"/>
            <a:ext cx="303626" cy="203323"/>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65</a:t>
            </a:r>
          </a:p>
        </cdr:txBody>
      </cdr:sp>
      <cdr:sp>
        <cdr:nvSpPr>
          <cdr:cNvPr id="12" name="TextBox 12"/>
          <cdr:cNvSpPr txBox="1">
            <a:spLocks noChangeArrowheads="1"/>
          </cdr:cNvSpPr>
        </cdr:nvSpPr>
        <cdr:spPr>
          <a:xfrm>
            <a:off x="7039489" y="2231096"/>
            <a:ext cx="303626" cy="20810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60</a:t>
            </a:r>
          </a:p>
        </cdr:txBody>
      </cdr:sp>
      <cdr:sp>
        <cdr:nvSpPr>
          <cdr:cNvPr id="13" name="TextBox 13"/>
          <cdr:cNvSpPr txBox="1">
            <a:spLocks noChangeArrowheads="1"/>
          </cdr:cNvSpPr>
        </cdr:nvSpPr>
        <cdr:spPr>
          <a:xfrm>
            <a:off x="7039489" y="1610763"/>
            <a:ext cx="369937" cy="284652"/>
          </a:xfrm>
          <a:prstGeom prst="rect">
            <a:avLst/>
          </a:prstGeom>
          <a:noFill/>
          <a:ln w="9525" cmpd="sng">
            <a:noFill/>
          </a:ln>
        </cdr:spPr>
        <cdr:txBody>
          <a:bodyPr vertOverflow="clip" wrap="square"/>
          <a:p>
            <a:pPr algn="l">
              <a:defRPr/>
            </a:pPr>
            <a:r>
              <a:rPr lang="en-US" cap="none" sz="950" b="1" i="0" u="none" baseline="0">
                <a:latin typeface="Arial"/>
                <a:ea typeface="Arial"/>
                <a:cs typeface="Arial"/>
              </a:rPr>
              <a:t>NC</a:t>
            </a:r>
          </a:p>
        </cdr:txBody>
      </cdr:sp>
    </cdr:grpSp>
  </cdr:relSizeAnchor>
  <cdr:relSizeAnchor xmlns:cdr="http://schemas.openxmlformats.org/drawingml/2006/chartDrawing">
    <cdr:from>
      <cdr:x>0.41875</cdr:x>
      <cdr:y>0.133</cdr:y>
    </cdr:from>
    <cdr:to>
      <cdr:x>0.43325</cdr:x>
      <cdr:y>0.18275</cdr:y>
    </cdr:to>
    <cdr:sp>
      <cdr:nvSpPr>
        <cdr:cNvPr id="14" name="TextBox 14"/>
        <cdr:cNvSpPr txBox="1">
          <a:spLocks noChangeArrowheads="1"/>
        </cdr:cNvSpPr>
      </cdr:nvSpPr>
      <cdr:spPr>
        <a:xfrm>
          <a:off x="2466975" y="552450"/>
          <a:ext cx="85725"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76200</xdr:rowOff>
    </xdr:from>
    <xdr:to>
      <xdr:col>13</xdr:col>
      <xdr:colOff>133350</xdr:colOff>
      <xdr:row>34</xdr:row>
      <xdr:rowOff>76200</xdr:rowOff>
    </xdr:to>
    <xdr:graphicFrame>
      <xdr:nvGraphicFramePr>
        <xdr:cNvPr id="1" name="Chart 1"/>
        <xdr:cNvGraphicFramePr/>
      </xdr:nvGraphicFramePr>
      <xdr:xfrm>
        <a:off x="76200" y="1257300"/>
        <a:ext cx="5905500" cy="4210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161925</xdr:colOff>
      <xdr:row>0</xdr:row>
      <xdr:rowOff>66675</xdr:rowOff>
    </xdr:from>
    <xdr:to>
      <xdr:col>0</xdr:col>
      <xdr:colOff>1114425</xdr:colOff>
      <xdr:row>7</xdr:row>
      <xdr:rowOff>142875</xdr:rowOff>
    </xdr:to>
    <xdr:pic>
      <xdr:nvPicPr>
        <xdr:cNvPr id="2" name="Picture 3"/>
        <xdr:cNvPicPr preferRelativeResize="1">
          <a:picLocks noChangeAspect="1"/>
        </xdr:cNvPicPr>
      </xdr:nvPicPr>
      <xdr:blipFill>
        <a:blip r:embed="rId2"/>
        <a:stretch>
          <a:fillRect/>
        </a:stretch>
      </xdr:blipFill>
      <xdr:spPr>
        <a:xfrm>
          <a:off x="161925" y="66675"/>
          <a:ext cx="952500" cy="10953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0.886</cdr:x>
      <cdr:y>0.175</cdr:y>
    </cdr:from>
    <cdr:to>
      <cdr:x>0.99875</cdr:x>
      <cdr:y>0.756</cdr:y>
    </cdr:to>
    <cdr:grpSp>
      <cdr:nvGrpSpPr>
        <cdr:cNvPr id="1" name="Group 1"/>
        <cdr:cNvGrpSpPr>
          <a:grpSpLocks/>
        </cdr:cNvGrpSpPr>
      </cdr:nvGrpSpPr>
      <cdr:grpSpPr>
        <a:xfrm>
          <a:off x="5543550" y="733425"/>
          <a:ext cx="704850" cy="2447925"/>
          <a:chOff x="7039489" y="1610763"/>
          <a:chExt cx="369937" cy="3189373"/>
        </a:xfrm>
        <a:solidFill>
          <a:srgbClr val="FFFFFF"/>
        </a:solidFill>
      </cdr:grpSpPr>
      <cdr:sp>
        <cdr:nvSpPr>
          <cdr:cNvPr id="2" name="TextBox 2"/>
          <cdr:cNvSpPr txBox="1">
            <a:spLocks noChangeArrowheads="1"/>
          </cdr:cNvSpPr>
        </cdr:nvSpPr>
        <cdr:spPr>
          <a:xfrm>
            <a:off x="7039489" y="4573691"/>
            <a:ext cx="303626" cy="22644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15</a:t>
            </a:r>
          </a:p>
        </cdr:txBody>
      </cdr:sp>
      <cdr:sp>
        <cdr:nvSpPr>
          <cdr:cNvPr id="3" name="TextBox 3"/>
          <cdr:cNvSpPr txBox="1">
            <a:spLocks noChangeArrowheads="1"/>
          </cdr:cNvSpPr>
        </cdr:nvSpPr>
        <cdr:spPr>
          <a:xfrm>
            <a:off x="7039489" y="4310567"/>
            <a:ext cx="303626" cy="261529"/>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a:t>
            </a:r>
          </a:p>
        </cdr:txBody>
      </cdr:sp>
      <cdr:sp>
        <cdr:nvSpPr>
          <cdr:cNvPr id="4" name="TextBox 4"/>
          <cdr:cNvSpPr txBox="1">
            <a:spLocks noChangeArrowheads="1"/>
          </cdr:cNvSpPr>
        </cdr:nvSpPr>
        <cdr:spPr>
          <a:xfrm>
            <a:off x="7039489" y="4049836"/>
            <a:ext cx="303626" cy="26471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a:t>
            </a:r>
          </a:p>
        </cdr:txBody>
      </cdr:sp>
      <cdr:sp>
        <cdr:nvSpPr>
          <cdr:cNvPr id="5" name="TextBox 5"/>
          <cdr:cNvSpPr txBox="1">
            <a:spLocks noChangeArrowheads="1"/>
          </cdr:cNvSpPr>
        </cdr:nvSpPr>
        <cdr:spPr>
          <a:xfrm>
            <a:off x="7039489" y="3789902"/>
            <a:ext cx="303626" cy="21129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30</a:t>
            </a:r>
          </a:p>
        </cdr:txBody>
      </cdr:sp>
      <cdr:sp>
        <cdr:nvSpPr>
          <cdr:cNvPr id="6" name="TextBox 6"/>
          <cdr:cNvSpPr txBox="1">
            <a:spLocks noChangeArrowheads="1"/>
          </cdr:cNvSpPr>
        </cdr:nvSpPr>
        <cdr:spPr>
          <a:xfrm>
            <a:off x="7039489" y="3530766"/>
            <a:ext cx="303626" cy="21289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a:t>
            </a:r>
          </a:p>
        </cdr:txBody>
      </cdr:sp>
      <cdr:sp>
        <cdr:nvSpPr>
          <cdr:cNvPr id="7" name="TextBox 7"/>
          <cdr:cNvSpPr txBox="1">
            <a:spLocks noChangeArrowheads="1"/>
          </cdr:cNvSpPr>
        </cdr:nvSpPr>
        <cdr:spPr>
          <a:xfrm>
            <a:off x="7039489" y="3270832"/>
            <a:ext cx="303626" cy="20651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40</a:t>
            </a:r>
          </a:p>
        </cdr:txBody>
      </cdr:sp>
      <cdr:sp>
        <cdr:nvSpPr>
          <cdr:cNvPr id="8" name="TextBox 8"/>
          <cdr:cNvSpPr txBox="1">
            <a:spLocks noChangeArrowheads="1"/>
          </cdr:cNvSpPr>
        </cdr:nvSpPr>
        <cdr:spPr>
          <a:xfrm>
            <a:off x="7039489" y="3010100"/>
            <a:ext cx="303626" cy="20970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a:t>
            </a:r>
          </a:p>
        </cdr:txBody>
      </cdr:sp>
      <cdr:sp>
        <cdr:nvSpPr>
          <cdr:cNvPr id="9" name="TextBox 9"/>
          <cdr:cNvSpPr txBox="1">
            <a:spLocks noChangeArrowheads="1"/>
          </cdr:cNvSpPr>
        </cdr:nvSpPr>
        <cdr:spPr>
          <a:xfrm>
            <a:off x="7039489" y="2746977"/>
            <a:ext cx="303626" cy="21608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50</a:t>
            </a:r>
          </a:p>
        </cdr:txBody>
      </cdr:sp>
      <cdr:sp>
        <cdr:nvSpPr>
          <cdr:cNvPr id="10" name="TextBox 10"/>
          <cdr:cNvSpPr txBox="1">
            <a:spLocks noChangeArrowheads="1"/>
          </cdr:cNvSpPr>
        </cdr:nvSpPr>
        <cdr:spPr>
          <a:xfrm>
            <a:off x="7039489" y="2486246"/>
            <a:ext cx="303626" cy="19933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a:t>
            </a:r>
          </a:p>
        </cdr:txBody>
      </cdr:sp>
      <cdr:sp>
        <cdr:nvSpPr>
          <cdr:cNvPr id="11" name="TextBox 11"/>
          <cdr:cNvSpPr txBox="1">
            <a:spLocks noChangeArrowheads="1"/>
          </cdr:cNvSpPr>
        </cdr:nvSpPr>
        <cdr:spPr>
          <a:xfrm>
            <a:off x="7039489" y="1967175"/>
            <a:ext cx="303626" cy="203323"/>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65</a:t>
            </a:r>
          </a:p>
        </cdr:txBody>
      </cdr:sp>
      <cdr:sp>
        <cdr:nvSpPr>
          <cdr:cNvPr id="12" name="TextBox 12"/>
          <cdr:cNvSpPr txBox="1">
            <a:spLocks noChangeArrowheads="1"/>
          </cdr:cNvSpPr>
        </cdr:nvSpPr>
        <cdr:spPr>
          <a:xfrm>
            <a:off x="7039489" y="2231096"/>
            <a:ext cx="303626" cy="20810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60</a:t>
            </a:r>
          </a:p>
        </cdr:txBody>
      </cdr:sp>
      <cdr:sp>
        <cdr:nvSpPr>
          <cdr:cNvPr id="13" name="TextBox 13"/>
          <cdr:cNvSpPr txBox="1">
            <a:spLocks noChangeArrowheads="1"/>
          </cdr:cNvSpPr>
        </cdr:nvSpPr>
        <cdr:spPr>
          <a:xfrm>
            <a:off x="7039489" y="1610763"/>
            <a:ext cx="369937" cy="284652"/>
          </a:xfrm>
          <a:prstGeom prst="rect">
            <a:avLst/>
          </a:prstGeom>
          <a:noFill/>
          <a:ln w="9525" cmpd="sng">
            <a:noFill/>
          </a:ln>
        </cdr:spPr>
        <cdr:txBody>
          <a:bodyPr vertOverflow="clip" wrap="square"/>
          <a:p>
            <a:pPr algn="l">
              <a:defRPr/>
            </a:pPr>
            <a:r>
              <a:rPr lang="en-US" cap="none" sz="950" b="1" i="0" u="none" baseline="0">
                <a:latin typeface="Arial"/>
                <a:ea typeface="Arial"/>
                <a:cs typeface="Arial"/>
              </a:rPr>
              <a:t>NC</a:t>
            </a:r>
          </a:p>
        </cdr:txBody>
      </cdr:sp>
    </cdr:grpSp>
  </cdr:relSizeAnchor>
  <cdr:relSizeAnchor xmlns:cdr="http://schemas.openxmlformats.org/drawingml/2006/chartDrawing">
    <cdr:from>
      <cdr:x>0.41575</cdr:x>
      <cdr:y>0.133</cdr:y>
    </cdr:from>
    <cdr:to>
      <cdr:x>0.4295</cdr:x>
      <cdr:y>0.18275</cdr:y>
    </cdr:to>
    <cdr:sp>
      <cdr:nvSpPr>
        <cdr:cNvPr id="14" name="TextBox 14"/>
        <cdr:cNvSpPr txBox="1">
          <a:spLocks noChangeArrowheads="1"/>
        </cdr:cNvSpPr>
      </cdr:nvSpPr>
      <cdr:spPr>
        <a:xfrm>
          <a:off x="2600325" y="552450"/>
          <a:ext cx="85725"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10</xdr:row>
      <xdr:rowOff>57150</xdr:rowOff>
    </xdr:from>
    <xdr:to>
      <xdr:col>15</xdr:col>
      <xdr:colOff>28575</xdr:colOff>
      <xdr:row>36</xdr:row>
      <xdr:rowOff>142875</xdr:rowOff>
    </xdr:to>
    <xdr:graphicFrame>
      <xdr:nvGraphicFramePr>
        <xdr:cNvPr id="1" name="Chart 1"/>
        <xdr:cNvGraphicFramePr/>
      </xdr:nvGraphicFramePr>
      <xdr:xfrm>
        <a:off x="209550" y="2105025"/>
        <a:ext cx="6267450" cy="42100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76200</xdr:rowOff>
    </xdr:from>
    <xdr:to>
      <xdr:col>1</xdr:col>
      <xdr:colOff>800100</xdr:colOff>
      <xdr:row>3</xdr:row>
      <xdr:rowOff>95250</xdr:rowOff>
    </xdr:to>
    <xdr:pic>
      <xdr:nvPicPr>
        <xdr:cNvPr id="2" name="Picture 2"/>
        <xdr:cNvPicPr preferRelativeResize="1">
          <a:picLocks noChangeAspect="1"/>
        </xdr:cNvPicPr>
      </xdr:nvPicPr>
      <xdr:blipFill>
        <a:blip r:embed="rId2"/>
        <a:stretch>
          <a:fillRect/>
        </a:stretch>
      </xdr:blipFill>
      <xdr:spPr>
        <a:xfrm>
          <a:off x="257175" y="76200"/>
          <a:ext cx="781050" cy="89535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0.8805</cdr:x>
      <cdr:y>0.306</cdr:y>
    </cdr:from>
    <cdr:to>
      <cdr:x>0.994</cdr:x>
      <cdr:y>0.82175</cdr:y>
    </cdr:to>
    <cdr:grpSp>
      <cdr:nvGrpSpPr>
        <cdr:cNvPr id="1" name="Group 1"/>
        <cdr:cNvGrpSpPr>
          <a:grpSpLocks/>
        </cdr:cNvGrpSpPr>
      </cdr:nvGrpSpPr>
      <cdr:grpSpPr>
        <a:xfrm>
          <a:off x="5191125" y="1257300"/>
          <a:ext cx="666750" cy="2133600"/>
          <a:chOff x="7039489" y="1610763"/>
          <a:chExt cx="369937" cy="3189373"/>
        </a:xfrm>
        <a:solidFill>
          <a:srgbClr val="FFFFFF"/>
        </a:solidFill>
      </cdr:grpSpPr>
      <cdr:sp>
        <cdr:nvSpPr>
          <cdr:cNvPr id="2" name="TextBox 2"/>
          <cdr:cNvSpPr txBox="1">
            <a:spLocks noChangeArrowheads="1"/>
          </cdr:cNvSpPr>
        </cdr:nvSpPr>
        <cdr:spPr>
          <a:xfrm>
            <a:off x="7039489" y="4573691"/>
            <a:ext cx="303626" cy="22644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sp>
        <cdr:nvSpPr>
          <cdr:cNvPr id="3" name="TextBox 3"/>
          <cdr:cNvSpPr txBox="1">
            <a:spLocks noChangeArrowheads="1"/>
          </cdr:cNvSpPr>
        </cdr:nvSpPr>
        <cdr:spPr>
          <a:xfrm>
            <a:off x="7039489" y="4310567"/>
            <a:ext cx="303626" cy="261529"/>
          </a:xfrm>
          <a:prstGeom prst="rect">
            <a:avLst/>
          </a:prstGeom>
          <a:noFill/>
          <a:ln w="9525" cmpd="sng">
            <a:noFill/>
          </a:ln>
        </cdr:spPr>
        <cdr:txBody>
          <a:bodyPr vertOverflow="clip" wrap="square"/>
          <a:p>
            <a:pPr algn="l">
              <a:defRPr/>
            </a:pPr>
            <a:r>
              <a:rPr lang="en-US" cap="none" sz="875" b="0" i="0" u="none" baseline="0">
                <a:latin typeface="Arial"/>
                <a:ea typeface="Arial"/>
                <a:cs typeface="Arial"/>
              </a:rPr>
              <a:t>20</a:t>
            </a:r>
          </a:p>
        </cdr:txBody>
      </cdr:sp>
      <cdr:sp>
        <cdr:nvSpPr>
          <cdr:cNvPr id="4" name="TextBox 4"/>
          <cdr:cNvSpPr txBox="1">
            <a:spLocks noChangeArrowheads="1"/>
          </cdr:cNvSpPr>
        </cdr:nvSpPr>
        <cdr:spPr>
          <a:xfrm>
            <a:off x="7039489" y="4049836"/>
            <a:ext cx="303626" cy="264718"/>
          </a:xfrm>
          <a:prstGeom prst="rect">
            <a:avLst/>
          </a:prstGeom>
          <a:noFill/>
          <a:ln w="9525" cmpd="sng">
            <a:noFill/>
          </a:ln>
        </cdr:spPr>
        <cdr:txBody>
          <a:bodyPr vertOverflow="clip" wrap="square"/>
          <a:p>
            <a:pPr algn="l">
              <a:defRPr/>
            </a:pPr>
            <a:r>
              <a:rPr lang="en-US" cap="none" sz="875" b="0" i="0" u="none" baseline="0">
                <a:latin typeface="Arial"/>
                <a:ea typeface="Arial"/>
                <a:cs typeface="Arial"/>
              </a:rPr>
              <a:t>25</a:t>
            </a:r>
          </a:p>
        </cdr:txBody>
      </cdr:sp>
      <cdr:sp>
        <cdr:nvSpPr>
          <cdr:cNvPr id="5" name="TextBox 5"/>
          <cdr:cNvSpPr txBox="1">
            <a:spLocks noChangeArrowheads="1"/>
          </cdr:cNvSpPr>
        </cdr:nvSpPr>
        <cdr:spPr>
          <a:xfrm>
            <a:off x="7039489" y="3789902"/>
            <a:ext cx="303626" cy="211296"/>
          </a:xfrm>
          <a:prstGeom prst="rect">
            <a:avLst/>
          </a:prstGeom>
          <a:noFill/>
          <a:ln w="9525" cmpd="sng">
            <a:noFill/>
          </a:ln>
        </cdr:spPr>
        <cdr:txBody>
          <a:bodyPr vertOverflow="clip" wrap="square"/>
          <a:p>
            <a:pPr algn="l">
              <a:defRPr/>
            </a:pPr>
            <a:r>
              <a:rPr lang="en-US" cap="none" sz="875" b="0" i="0" u="none" baseline="0">
                <a:latin typeface="Arial"/>
                <a:ea typeface="Arial"/>
                <a:cs typeface="Arial"/>
              </a:rPr>
              <a:t>30</a:t>
            </a:r>
          </a:p>
        </cdr:txBody>
      </cdr:sp>
      <cdr:sp>
        <cdr:nvSpPr>
          <cdr:cNvPr id="6" name="TextBox 6"/>
          <cdr:cNvSpPr txBox="1">
            <a:spLocks noChangeArrowheads="1"/>
          </cdr:cNvSpPr>
        </cdr:nvSpPr>
        <cdr:spPr>
          <a:xfrm>
            <a:off x="7039489" y="3530766"/>
            <a:ext cx="303626" cy="212891"/>
          </a:xfrm>
          <a:prstGeom prst="rect">
            <a:avLst/>
          </a:prstGeom>
          <a:noFill/>
          <a:ln w="9525" cmpd="sng">
            <a:noFill/>
          </a:ln>
        </cdr:spPr>
        <cdr:txBody>
          <a:bodyPr vertOverflow="clip" wrap="square"/>
          <a:p>
            <a:pPr algn="l">
              <a:defRPr/>
            </a:pPr>
            <a:r>
              <a:rPr lang="en-US" cap="none" sz="875" b="0" i="0" u="none" baseline="0">
                <a:latin typeface="Arial"/>
                <a:ea typeface="Arial"/>
                <a:cs typeface="Arial"/>
              </a:rPr>
              <a:t>35</a:t>
            </a:r>
          </a:p>
        </cdr:txBody>
      </cdr:sp>
      <cdr:sp>
        <cdr:nvSpPr>
          <cdr:cNvPr id="7" name="TextBox 7"/>
          <cdr:cNvSpPr txBox="1">
            <a:spLocks noChangeArrowheads="1"/>
          </cdr:cNvSpPr>
        </cdr:nvSpPr>
        <cdr:spPr>
          <a:xfrm>
            <a:off x="7039489" y="3270832"/>
            <a:ext cx="303626" cy="206512"/>
          </a:xfrm>
          <a:prstGeom prst="rect">
            <a:avLst/>
          </a:prstGeom>
          <a:noFill/>
          <a:ln w="9525" cmpd="sng">
            <a:noFill/>
          </a:ln>
        </cdr:spPr>
        <cdr:txBody>
          <a:bodyPr vertOverflow="clip" wrap="square"/>
          <a:p>
            <a:pPr algn="l">
              <a:defRPr/>
            </a:pPr>
            <a:r>
              <a:rPr lang="en-US" cap="none" sz="875" b="0" i="0" u="none" baseline="0">
                <a:latin typeface="Arial"/>
                <a:ea typeface="Arial"/>
                <a:cs typeface="Arial"/>
              </a:rPr>
              <a:t>40</a:t>
            </a:r>
          </a:p>
        </cdr:txBody>
      </cdr:sp>
      <cdr:sp>
        <cdr:nvSpPr>
          <cdr:cNvPr id="8" name="TextBox 8"/>
          <cdr:cNvSpPr txBox="1">
            <a:spLocks noChangeArrowheads="1"/>
          </cdr:cNvSpPr>
        </cdr:nvSpPr>
        <cdr:spPr>
          <a:xfrm>
            <a:off x="7039489" y="3010100"/>
            <a:ext cx="303626" cy="209701"/>
          </a:xfrm>
          <a:prstGeom prst="rect">
            <a:avLst/>
          </a:prstGeom>
          <a:noFill/>
          <a:ln w="9525" cmpd="sng">
            <a:noFill/>
          </a:ln>
        </cdr:spPr>
        <cdr:txBody>
          <a:bodyPr vertOverflow="clip" wrap="square"/>
          <a:p>
            <a:pPr algn="l">
              <a:defRPr/>
            </a:pPr>
            <a:r>
              <a:rPr lang="en-US" cap="none" sz="875" b="0" i="0" u="none" baseline="0">
                <a:latin typeface="Arial"/>
                <a:ea typeface="Arial"/>
                <a:cs typeface="Arial"/>
              </a:rPr>
              <a:t>45</a:t>
            </a:r>
          </a:p>
        </cdr:txBody>
      </cdr:sp>
      <cdr:sp>
        <cdr:nvSpPr>
          <cdr:cNvPr id="9" name="TextBox 9"/>
          <cdr:cNvSpPr txBox="1">
            <a:spLocks noChangeArrowheads="1"/>
          </cdr:cNvSpPr>
        </cdr:nvSpPr>
        <cdr:spPr>
          <a:xfrm>
            <a:off x="7039489" y="2746977"/>
            <a:ext cx="303626" cy="21608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50</a:t>
            </a:r>
          </a:p>
        </cdr:txBody>
      </cdr:sp>
      <cdr:sp>
        <cdr:nvSpPr>
          <cdr:cNvPr id="10" name="TextBox 10"/>
          <cdr:cNvSpPr txBox="1">
            <a:spLocks noChangeArrowheads="1"/>
          </cdr:cNvSpPr>
        </cdr:nvSpPr>
        <cdr:spPr>
          <a:xfrm>
            <a:off x="7039489" y="2486246"/>
            <a:ext cx="303626" cy="199336"/>
          </a:xfrm>
          <a:prstGeom prst="rect">
            <a:avLst/>
          </a:prstGeom>
          <a:noFill/>
          <a:ln w="9525" cmpd="sng">
            <a:noFill/>
          </a:ln>
        </cdr:spPr>
        <cdr:txBody>
          <a:bodyPr vertOverflow="clip" wrap="square"/>
          <a:p>
            <a:pPr algn="l">
              <a:defRPr/>
            </a:pPr>
            <a:r>
              <a:rPr lang="en-US" cap="none" sz="875" b="0" i="0" u="none" baseline="0">
                <a:latin typeface="Arial"/>
                <a:ea typeface="Arial"/>
                <a:cs typeface="Arial"/>
              </a:rPr>
              <a:t>55</a:t>
            </a:r>
          </a:p>
        </cdr:txBody>
      </cdr:sp>
      <cdr:sp>
        <cdr:nvSpPr>
          <cdr:cNvPr id="11" name="TextBox 11"/>
          <cdr:cNvSpPr txBox="1">
            <a:spLocks noChangeArrowheads="1"/>
          </cdr:cNvSpPr>
        </cdr:nvSpPr>
        <cdr:spPr>
          <a:xfrm>
            <a:off x="7039489" y="1967175"/>
            <a:ext cx="303626" cy="203323"/>
          </a:xfrm>
          <a:prstGeom prst="rect">
            <a:avLst/>
          </a:prstGeom>
          <a:noFill/>
          <a:ln w="9525" cmpd="sng">
            <a:noFill/>
          </a:ln>
        </cdr:spPr>
        <cdr:txBody>
          <a:bodyPr vertOverflow="clip" wrap="square"/>
          <a:p>
            <a:pPr algn="l">
              <a:defRPr/>
            </a:pPr>
            <a:r>
              <a:rPr lang="en-US" cap="none" sz="875" b="0" i="0" u="none" baseline="0">
                <a:latin typeface="Arial"/>
                <a:ea typeface="Arial"/>
                <a:cs typeface="Arial"/>
              </a:rPr>
              <a:t>65</a:t>
            </a:r>
          </a:p>
        </cdr:txBody>
      </cdr:sp>
      <cdr:sp>
        <cdr:nvSpPr>
          <cdr:cNvPr id="12" name="TextBox 12"/>
          <cdr:cNvSpPr txBox="1">
            <a:spLocks noChangeArrowheads="1"/>
          </cdr:cNvSpPr>
        </cdr:nvSpPr>
        <cdr:spPr>
          <a:xfrm>
            <a:off x="7039489" y="2231096"/>
            <a:ext cx="303626" cy="208107"/>
          </a:xfrm>
          <a:prstGeom prst="rect">
            <a:avLst/>
          </a:prstGeom>
          <a:noFill/>
          <a:ln w="9525" cmpd="sng">
            <a:noFill/>
          </a:ln>
        </cdr:spPr>
        <cdr:txBody>
          <a:bodyPr vertOverflow="clip" wrap="square"/>
          <a:p>
            <a:pPr algn="l">
              <a:defRPr/>
            </a:pPr>
            <a:r>
              <a:rPr lang="en-US" cap="none" sz="875" b="0" i="0" u="none" baseline="0">
                <a:latin typeface="Arial"/>
                <a:ea typeface="Arial"/>
                <a:cs typeface="Arial"/>
              </a:rPr>
              <a:t>60</a:t>
            </a:r>
          </a:p>
        </cdr:txBody>
      </cdr:sp>
      <cdr:sp>
        <cdr:nvSpPr>
          <cdr:cNvPr id="13" name="TextBox 13"/>
          <cdr:cNvSpPr txBox="1">
            <a:spLocks noChangeArrowheads="1"/>
          </cdr:cNvSpPr>
        </cdr:nvSpPr>
        <cdr:spPr>
          <a:xfrm>
            <a:off x="7039489" y="1610763"/>
            <a:ext cx="369937" cy="284652"/>
          </a:xfrm>
          <a:prstGeom prst="rect">
            <a:avLst/>
          </a:prstGeom>
          <a:noFill/>
          <a:ln w="9525" cmpd="sng">
            <a:noFill/>
          </a:ln>
        </cdr:spPr>
        <cdr:txBody>
          <a:bodyPr vertOverflow="clip" wrap="square"/>
          <a:p>
            <a:pPr algn="l">
              <a:defRPr/>
            </a:pPr>
            <a:r>
              <a:rPr lang="en-US" cap="none" sz="875" b="0" i="0" u="none" baseline="0">
                <a:latin typeface="Arial"/>
                <a:ea typeface="Arial"/>
                <a:cs typeface="Arial"/>
              </a:rPr>
              <a:t>RC</a:t>
            </a:r>
          </a:p>
        </cdr:txBody>
      </cdr:sp>
    </cdr:grpSp>
  </cdr:relSizeAnchor>
  <cdr:relSizeAnchor xmlns:cdr="http://schemas.openxmlformats.org/drawingml/2006/chartDrawing">
    <cdr:from>
      <cdr:x>0.42575</cdr:x>
      <cdr:y>0.132</cdr:y>
    </cdr:from>
    <cdr:to>
      <cdr:x>0.44025</cdr:x>
      <cdr:y>0.18275</cdr:y>
    </cdr:to>
    <cdr:sp>
      <cdr:nvSpPr>
        <cdr:cNvPr id="14" name="TextBox 14"/>
        <cdr:cNvSpPr txBox="1">
          <a:spLocks noChangeArrowheads="1"/>
        </cdr:cNvSpPr>
      </cdr:nvSpPr>
      <cdr:spPr>
        <a:xfrm>
          <a:off x="2505075" y="542925"/>
          <a:ext cx="85725"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38100</xdr:rowOff>
    </xdr:from>
    <xdr:to>
      <xdr:col>14</xdr:col>
      <xdr:colOff>0</xdr:colOff>
      <xdr:row>33</xdr:row>
      <xdr:rowOff>123825</xdr:rowOff>
    </xdr:to>
    <xdr:graphicFrame>
      <xdr:nvGraphicFramePr>
        <xdr:cNvPr id="1" name="Chart 1"/>
        <xdr:cNvGraphicFramePr/>
      </xdr:nvGraphicFramePr>
      <xdr:xfrm>
        <a:off x="114300" y="1209675"/>
        <a:ext cx="5895975" cy="41338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38100</xdr:rowOff>
    </xdr:from>
    <xdr:to>
      <xdr:col>1</xdr:col>
      <xdr:colOff>47625</xdr:colOff>
      <xdr:row>7</xdr:row>
      <xdr:rowOff>123825</xdr:rowOff>
    </xdr:to>
    <xdr:pic>
      <xdr:nvPicPr>
        <xdr:cNvPr id="2" name="Picture 8"/>
        <xdr:cNvPicPr preferRelativeResize="1">
          <a:picLocks noChangeAspect="1"/>
        </xdr:cNvPicPr>
      </xdr:nvPicPr>
      <xdr:blipFill>
        <a:blip r:embed="rId2"/>
        <a:stretch>
          <a:fillRect/>
        </a:stretch>
      </xdr:blipFill>
      <xdr:spPr>
        <a:xfrm>
          <a:off x="85725" y="38100"/>
          <a:ext cx="952500"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66675</xdr:rowOff>
    </xdr:from>
    <xdr:to>
      <xdr:col>1</xdr:col>
      <xdr:colOff>962025</xdr:colOff>
      <xdr:row>2</xdr:row>
      <xdr:rowOff>323850</xdr:rowOff>
    </xdr:to>
    <xdr:pic>
      <xdr:nvPicPr>
        <xdr:cNvPr id="1" name="Picture 10"/>
        <xdr:cNvPicPr preferRelativeResize="1">
          <a:picLocks noChangeAspect="1"/>
        </xdr:cNvPicPr>
      </xdr:nvPicPr>
      <xdr:blipFill>
        <a:blip r:embed="rId1"/>
        <a:stretch>
          <a:fillRect/>
        </a:stretch>
      </xdr:blipFill>
      <xdr:spPr>
        <a:xfrm>
          <a:off x="209550" y="66675"/>
          <a:ext cx="9525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3">
    <tabColor indexed="48"/>
    <pageSetUpPr fitToPage="1"/>
  </sheetPr>
  <dimension ref="A1:AE177"/>
  <sheetViews>
    <sheetView showGridLines="0" showRowColHeaders="0" tabSelected="1" workbookViewId="0" topLeftCell="A1">
      <selection activeCell="E2" sqref="E2:H2"/>
    </sheetView>
  </sheetViews>
  <sheetFormatPr defaultColWidth="9.140625" defaultRowHeight="12.75"/>
  <cols>
    <col min="1" max="1" width="19.57421875" style="0" customWidth="1"/>
    <col min="2" max="11" width="5.7109375" style="0" customWidth="1"/>
    <col min="12" max="12" width="6.28125" style="0" customWidth="1"/>
    <col min="13" max="13" width="4.7109375" style="0" customWidth="1"/>
    <col min="14" max="14" width="3.7109375" style="0" customWidth="1"/>
    <col min="15" max="15" width="5.8515625" style="0" customWidth="1"/>
    <col min="16" max="16" width="1.57421875" style="0" customWidth="1"/>
    <col min="18" max="18" width="0" style="0" hidden="1" customWidth="1"/>
  </cols>
  <sheetData>
    <row r="1" spans="1:31" ht="6.75" customHeight="1">
      <c r="A1" s="121"/>
      <c r="B1" s="121"/>
      <c r="C1" s="121"/>
      <c r="D1" s="121"/>
      <c r="E1" s="121"/>
      <c r="F1" s="121"/>
      <c r="G1" s="121"/>
      <c r="H1" s="121"/>
      <c r="I1" s="121"/>
      <c r="J1" s="121"/>
      <c r="K1" s="121"/>
      <c r="L1" s="121"/>
      <c r="M1" s="121"/>
      <c r="N1" s="121"/>
      <c r="O1" s="121"/>
      <c r="P1" s="122"/>
      <c r="Q1" s="122"/>
      <c r="R1" s="122"/>
      <c r="S1" s="122"/>
      <c r="T1" s="122"/>
      <c r="U1" s="122"/>
      <c r="V1" s="122"/>
      <c r="W1" s="122"/>
      <c r="X1" s="122"/>
      <c r="Y1" s="122"/>
      <c r="Z1" s="122"/>
      <c r="AA1" s="122"/>
      <c r="AB1" s="122"/>
      <c r="AC1" s="122"/>
      <c r="AD1" s="122"/>
      <c r="AE1" s="122"/>
    </row>
    <row r="2" spans="1:31" ht="15" customHeight="1">
      <c r="A2" s="121"/>
      <c r="B2" s="123"/>
      <c r="C2" s="124" t="s">
        <v>21</v>
      </c>
      <c r="D2" s="124"/>
      <c r="E2" s="102"/>
      <c r="F2" s="103"/>
      <c r="G2" s="103"/>
      <c r="H2" s="104"/>
      <c r="I2" s="125" t="s">
        <v>22</v>
      </c>
      <c r="J2" s="102"/>
      <c r="K2" s="103"/>
      <c r="L2" s="103"/>
      <c r="M2" s="104"/>
      <c r="N2" s="121"/>
      <c r="O2" s="121"/>
      <c r="P2" s="122"/>
      <c r="Q2" s="122"/>
      <c r="R2" s="122"/>
      <c r="S2" s="122"/>
      <c r="T2" s="122"/>
      <c r="U2" s="122"/>
      <c r="V2" s="122"/>
      <c r="W2" s="122"/>
      <c r="X2" s="122"/>
      <c r="Y2" s="122"/>
      <c r="Z2" s="122"/>
      <c r="AA2" s="122"/>
      <c r="AB2" s="122"/>
      <c r="AC2" s="122"/>
      <c r="AD2" s="122"/>
      <c r="AE2" s="122"/>
    </row>
    <row r="3" spans="1:31" ht="6.75" customHeight="1">
      <c r="A3" s="121"/>
      <c r="B3" s="121"/>
      <c r="C3" s="121"/>
      <c r="D3" s="121"/>
      <c r="E3" s="121"/>
      <c r="F3" s="121"/>
      <c r="G3" s="121"/>
      <c r="H3" s="121"/>
      <c r="I3" s="121"/>
      <c r="J3" s="121"/>
      <c r="K3" s="121"/>
      <c r="L3" s="121"/>
      <c r="M3" s="121"/>
      <c r="N3" s="121"/>
      <c r="O3" s="121"/>
      <c r="P3" s="122"/>
      <c r="Q3" s="122"/>
      <c r="R3" s="122"/>
      <c r="S3" s="122"/>
      <c r="T3" s="122"/>
      <c r="U3" s="122"/>
      <c r="V3" s="122"/>
      <c r="W3" s="122"/>
      <c r="X3" s="122"/>
      <c r="Y3" s="122"/>
      <c r="Z3" s="122"/>
      <c r="AA3" s="122"/>
      <c r="AB3" s="122"/>
      <c r="AC3" s="122"/>
      <c r="AD3" s="122"/>
      <c r="AE3" s="122"/>
    </row>
    <row r="4" spans="1:31" ht="12.75" customHeight="1">
      <c r="A4" s="121"/>
      <c r="B4" s="123"/>
      <c r="C4" s="126" t="s">
        <v>24</v>
      </c>
      <c r="D4" s="126"/>
      <c r="E4" s="42">
        <v>2</v>
      </c>
      <c r="F4" s="42">
        <v>3</v>
      </c>
      <c r="G4" s="42">
        <v>4</v>
      </c>
      <c r="H4" s="42">
        <v>5</v>
      </c>
      <c r="I4" s="42">
        <v>6</v>
      </c>
      <c r="J4" s="42">
        <v>7</v>
      </c>
      <c r="K4" s="121"/>
      <c r="L4" s="121"/>
      <c r="M4" s="121"/>
      <c r="N4" s="121"/>
      <c r="O4" s="121"/>
      <c r="P4" s="122"/>
      <c r="Q4" s="122"/>
      <c r="R4" s="122"/>
      <c r="S4" s="122"/>
      <c r="T4" s="122"/>
      <c r="U4" s="122"/>
      <c r="V4" s="122"/>
      <c r="W4" s="122"/>
      <c r="X4" s="122"/>
      <c r="Y4" s="122"/>
      <c r="Z4" s="122"/>
      <c r="AA4" s="122"/>
      <c r="AB4" s="122"/>
      <c r="AC4" s="122"/>
      <c r="AD4" s="122"/>
      <c r="AE4" s="122"/>
    </row>
    <row r="5" spans="1:31" ht="12" customHeight="1" thickBot="1">
      <c r="A5" s="121"/>
      <c r="B5" s="123"/>
      <c r="C5" s="127" t="s">
        <v>23</v>
      </c>
      <c r="D5" s="127"/>
      <c r="E5" s="42">
        <v>125</v>
      </c>
      <c r="F5" s="42">
        <v>250</v>
      </c>
      <c r="G5" s="42">
        <v>500</v>
      </c>
      <c r="H5" s="42" t="s">
        <v>7</v>
      </c>
      <c r="I5" s="42" t="s">
        <v>8</v>
      </c>
      <c r="J5" s="42" t="s">
        <v>9</v>
      </c>
      <c r="K5" s="121"/>
      <c r="L5" s="121"/>
      <c r="M5" s="121"/>
      <c r="N5" s="121"/>
      <c r="O5" s="121"/>
      <c r="P5" s="122"/>
      <c r="Q5" s="122"/>
      <c r="R5" s="122"/>
      <c r="S5" s="122"/>
      <c r="T5" s="122"/>
      <c r="U5" s="122"/>
      <c r="V5" s="122"/>
      <c r="W5" s="122"/>
      <c r="X5" s="122"/>
      <c r="Y5" s="122"/>
      <c r="Z5" s="122"/>
      <c r="AA5" s="122"/>
      <c r="AB5" s="122"/>
      <c r="AC5" s="122"/>
      <c r="AD5" s="122"/>
      <c r="AE5" s="122"/>
    </row>
    <row r="6" spans="1:31" ht="13.5" thickBot="1">
      <c r="A6" s="121"/>
      <c r="B6" s="126" t="s">
        <v>61</v>
      </c>
      <c r="C6" s="126"/>
      <c r="D6" s="126"/>
      <c r="E6" s="83">
        <v>40</v>
      </c>
      <c r="F6" s="83">
        <v>40</v>
      </c>
      <c r="G6" s="83">
        <v>40</v>
      </c>
      <c r="H6" s="83">
        <v>40</v>
      </c>
      <c r="I6" s="83">
        <v>40</v>
      </c>
      <c r="J6" s="83">
        <v>40</v>
      </c>
      <c r="K6" s="42" t="str">
        <f>CONCATENATE('NC Calcs'!I5," NC")</f>
        <v>42 NC</v>
      </c>
      <c r="L6" s="43" t="str">
        <f>CONCATENATE('NC Calcs'!I7," dBa")</f>
        <v>47 dBa</v>
      </c>
      <c r="M6" s="121"/>
      <c r="N6" s="121"/>
      <c r="O6" s="121"/>
      <c r="P6" s="122"/>
      <c r="Q6" s="122"/>
      <c r="R6" s="128">
        <f>'NC Calcs'!J5</f>
        <v>7</v>
      </c>
      <c r="S6" s="122"/>
      <c r="T6" s="122"/>
      <c r="U6" s="122"/>
      <c r="V6" s="122"/>
      <c r="W6" s="122"/>
      <c r="X6" s="122"/>
      <c r="Y6" s="122"/>
      <c r="Z6" s="122"/>
      <c r="AA6" s="122"/>
      <c r="AB6" s="122"/>
      <c r="AC6" s="122"/>
      <c r="AD6" s="122"/>
      <c r="AE6" s="122"/>
    </row>
    <row r="7" spans="1:31" ht="13.5" thickBot="1">
      <c r="A7" s="121"/>
      <c r="B7" s="126" t="s">
        <v>25</v>
      </c>
      <c r="C7" s="126"/>
      <c r="D7" s="126"/>
      <c r="E7" s="84">
        <v>5</v>
      </c>
      <c r="F7" s="84">
        <v>5</v>
      </c>
      <c r="G7" s="84">
        <v>5</v>
      </c>
      <c r="H7" s="84">
        <v>5</v>
      </c>
      <c r="I7" s="84">
        <v>5</v>
      </c>
      <c r="J7" s="84">
        <v>5</v>
      </c>
      <c r="K7" s="121"/>
      <c r="L7" s="121"/>
      <c r="M7" s="121"/>
      <c r="N7" s="121"/>
      <c r="O7" s="121"/>
      <c r="P7" s="122"/>
      <c r="Q7" s="122"/>
      <c r="R7" s="129">
        <f>'NC Calcs'!J6</f>
        <v>7</v>
      </c>
      <c r="S7" s="122"/>
      <c r="T7" s="122"/>
      <c r="U7" s="122"/>
      <c r="V7" s="122"/>
      <c r="W7" s="122"/>
      <c r="X7" s="122"/>
      <c r="Y7" s="122"/>
      <c r="Z7" s="122"/>
      <c r="AA7" s="122"/>
      <c r="AB7" s="122"/>
      <c r="AC7" s="122"/>
      <c r="AD7" s="122"/>
      <c r="AE7" s="122"/>
    </row>
    <row r="8" spans="1:31" ht="12.75">
      <c r="A8" s="122"/>
      <c r="B8" s="130" t="s">
        <v>62</v>
      </c>
      <c r="C8" s="130"/>
      <c r="D8" s="131"/>
      <c r="E8" s="41">
        <f aca="true" t="shared" si="0" ref="E8:J8">E6-E7</f>
        <v>35</v>
      </c>
      <c r="F8" s="41">
        <f t="shared" si="0"/>
        <v>35</v>
      </c>
      <c r="G8" s="41">
        <f t="shared" si="0"/>
        <v>35</v>
      </c>
      <c r="H8" s="41">
        <f t="shared" si="0"/>
        <v>35</v>
      </c>
      <c r="I8" s="41">
        <f t="shared" si="0"/>
        <v>35</v>
      </c>
      <c r="J8" s="41">
        <f t="shared" si="0"/>
        <v>35</v>
      </c>
      <c r="K8" s="42" t="str">
        <f>CONCATENATE('NC Calcs'!I6," NC")</f>
        <v>37 NC</v>
      </c>
      <c r="L8" s="63" t="str">
        <f>CONCATENATE('NC Calcs'!I8," dBa")</f>
        <v>42 dBa</v>
      </c>
      <c r="M8" s="121"/>
      <c r="N8" s="121"/>
      <c r="O8" s="121"/>
      <c r="P8" s="122"/>
      <c r="Q8" s="122"/>
      <c r="R8" s="122"/>
      <c r="S8" s="122"/>
      <c r="T8" s="122"/>
      <c r="U8" s="122"/>
      <c r="V8" s="122"/>
      <c r="W8" s="122"/>
      <c r="X8" s="122"/>
      <c r="Y8" s="122"/>
      <c r="Z8" s="122"/>
      <c r="AA8" s="122"/>
      <c r="AB8" s="122"/>
      <c r="AC8" s="122"/>
      <c r="AD8" s="122"/>
      <c r="AE8" s="122"/>
    </row>
    <row r="9" spans="1:31" ht="12.75">
      <c r="A9" s="121"/>
      <c r="B9" s="121"/>
      <c r="C9" s="121"/>
      <c r="D9" s="121"/>
      <c r="E9" s="121"/>
      <c r="F9" s="121"/>
      <c r="G9" s="121"/>
      <c r="H9" s="121"/>
      <c r="I9" s="121"/>
      <c r="J9" s="121"/>
      <c r="K9" s="121"/>
      <c r="L9" s="121"/>
      <c r="M9" s="121"/>
      <c r="N9" s="121"/>
      <c r="O9" s="121"/>
      <c r="P9" s="122"/>
      <c r="Q9" s="122"/>
      <c r="R9" s="122"/>
      <c r="S9" s="122"/>
      <c r="T9" s="122"/>
      <c r="U9" s="122"/>
      <c r="V9" s="122"/>
      <c r="W9" s="122"/>
      <c r="X9" s="122"/>
      <c r="Y9" s="122"/>
      <c r="Z9" s="122"/>
      <c r="AA9" s="122"/>
      <c r="AB9" s="122"/>
      <c r="AC9" s="122"/>
      <c r="AD9" s="122"/>
      <c r="AE9" s="122"/>
    </row>
    <row r="10" spans="1:31" ht="12.75">
      <c r="A10" s="121"/>
      <c r="B10" s="121"/>
      <c r="C10" s="121"/>
      <c r="D10" s="121"/>
      <c r="E10" s="121"/>
      <c r="F10" s="121"/>
      <c r="G10" s="121"/>
      <c r="H10" s="121"/>
      <c r="I10" s="121"/>
      <c r="J10" s="121"/>
      <c r="K10" s="121"/>
      <c r="L10" s="121"/>
      <c r="M10" s="121"/>
      <c r="N10" s="121"/>
      <c r="O10" s="121"/>
      <c r="P10" s="122"/>
      <c r="Q10" s="122"/>
      <c r="R10" s="122"/>
      <c r="S10" s="122"/>
      <c r="T10" s="122"/>
      <c r="U10" s="122"/>
      <c r="V10" s="122"/>
      <c r="W10" s="122"/>
      <c r="X10" s="122"/>
      <c r="Y10" s="122"/>
      <c r="Z10" s="122"/>
      <c r="AA10" s="122"/>
      <c r="AB10" s="122"/>
      <c r="AC10" s="122"/>
      <c r="AD10" s="122"/>
      <c r="AE10" s="122"/>
    </row>
    <row r="11" spans="1:31" ht="12.75">
      <c r="A11" s="121"/>
      <c r="B11" s="121"/>
      <c r="C11" s="121"/>
      <c r="D11" s="121"/>
      <c r="E11" s="121"/>
      <c r="F11" s="121"/>
      <c r="G11" s="121"/>
      <c r="H11" s="121"/>
      <c r="I11" s="121"/>
      <c r="J11" s="121"/>
      <c r="K11" s="121"/>
      <c r="L11" s="121"/>
      <c r="M11" s="121"/>
      <c r="N11" s="121"/>
      <c r="O11" s="121"/>
      <c r="P11" s="122"/>
      <c r="Q11" s="122"/>
      <c r="R11" s="122"/>
      <c r="S11" s="122"/>
      <c r="T11" s="122"/>
      <c r="U11" s="122"/>
      <c r="V11" s="122"/>
      <c r="W11" s="122"/>
      <c r="X11" s="122"/>
      <c r="Y11" s="122"/>
      <c r="Z11" s="122"/>
      <c r="AA11" s="122"/>
      <c r="AB11" s="122"/>
      <c r="AC11" s="122"/>
      <c r="AD11" s="122"/>
      <c r="AE11" s="122"/>
    </row>
    <row r="12" spans="1:31" ht="12.75">
      <c r="A12" s="121"/>
      <c r="B12" s="121"/>
      <c r="C12" s="121"/>
      <c r="D12" s="121"/>
      <c r="E12" s="121"/>
      <c r="F12" s="121"/>
      <c r="G12" s="121"/>
      <c r="H12" s="121"/>
      <c r="I12" s="121"/>
      <c r="J12" s="121"/>
      <c r="K12" s="121"/>
      <c r="L12" s="121"/>
      <c r="M12" s="121"/>
      <c r="N12" s="121"/>
      <c r="O12" s="121"/>
      <c r="P12" s="122"/>
      <c r="Q12" s="122"/>
      <c r="R12" s="122"/>
      <c r="S12" s="122"/>
      <c r="T12" s="122"/>
      <c r="U12" s="122"/>
      <c r="V12" s="122"/>
      <c r="W12" s="122"/>
      <c r="X12" s="122"/>
      <c r="Y12" s="122"/>
      <c r="Z12" s="122"/>
      <c r="AA12" s="122"/>
      <c r="AB12" s="122"/>
      <c r="AC12" s="122"/>
      <c r="AD12" s="122"/>
      <c r="AE12" s="122"/>
    </row>
    <row r="13" spans="1:31" ht="12.75">
      <c r="A13" s="121"/>
      <c r="B13" s="121"/>
      <c r="C13" s="121"/>
      <c r="D13" s="121"/>
      <c r="E13" s="121"/>
      <c r="F13" s="121"/>
      <c r="G13" s="121"/>
      <c r="H13" s="121"/>
      <c r="I13" s="121"/>
      <c r="J13" s="121"/>
      <c r="K13" s="121"/>
      <c r="L13" s="121"/>
      <c r="M13" s="121"/>
      <c r="N13" s="121"/>
      <c r="O13" s="121"/>
      <c r="P13" s="122"/>
      <c r="Q13" s="122"/>
      <c r="R13" s="122"/>
      <c r="S13" s="122"/>
      <c r="T13" s="122"/>
      <c r="U13" s="122"/>
      <c r="V13" s="122"/>
      <c r="W13" s="122"/>
      <c r="X13" s="122"/>
      <c r="Y13" s="122"/>
      <c r="Z13" s="122"/>
      <c r="AA13" s="122"/>
      <c r="AB13" s="122"/>
      <c r="AC13" s="122"/>
      <c r="AD13" s="122"/>
      <c r="AE13" s="122"/>
    </row>
    <row r="14" spans="1:31" ht="12.75">
      <c r="A14" s="121"/>
      <c r="B14" s="121"/>
      <c r="C14" s="121"/>
      <c r="D14" s="121"/>
      <c r="E14" s="121"/>
      <c r="F14" s="121"/>
      <c r="G14" s="121"/>
      <c r="H14" s="121"/>
      <c r="I14" s="121"/>
      <c r="J14" s="121"/>
      <c r="K14" s="121"/>
      <c r="L14" s="121"/>
      <c r="M14" s="121"/>
      <c r="N14" s="121"/>
      <c r="O14" s="121"/>
      <c r="P14" s="122"/>
      <c r="Q14" s="122"/>
      <c r="R14" s="122"/>
      <c r="S14" s="122"/>
      <c r="T14" s="122"/>
      <c r="U14" s="122"/>
      <c r="V14" s="122"/>
      <c r="W14" s="122"/>
      <c r="X14" s="122"/>
      <c r="Y14" s="122"/>
      <c r="Z14" s="122"/>
      <c r="AA14" s="122"/>
      <c r="AB14" s="122"/>
      <c r="AC14" s="122"/>
      <c r="AD14" s="122"/>
      <c r="AE14" s="122"/>
    </row>
    <row r="15" spans="1:31" ht="12.75">
      <c r="A15" s="121"/>
      <c r="B15" s="121"/>
      <c r="C15" s="121"/>
      <c r="D15" s="121"/>
      <c r="E15" s="121"/>
      <c r="F15" s="121"/>
      <c r="G15" s="121"/>
      <c r="H15" s="121"/>
      <c r="I15" s="121"/>
      <c r="J15" s="121"/>
      <c r="K15" s="121"/>
      <c r="L15" s="121"/>
      <c r="M15" s="121"/>
      <c r="N15" s="121"/>
      <c r="O15" s="121"/>
      <c r="P15" s="122"/>
      <c r="Q15" s="122"/>
      <c r="R15" s="122"/>
      <c r="S15" s="122"/>
      <c r="T15" s="122"/>
      <c r="U15" s="122"/>
      <c r="V15" s="122"/>
      <c r="W15" s="122"/>
      <c r="X15" s="122"/>
      <c r="Y15" s="122"/>
      <c r="Z15" s="122"/>
      <c r="AA15" s="122"/>
      <c r="AB15" s="122"/>
      <c r="AC15" s="122"/>
      <c r="AD15" s="122"/>
      <c r="AE15" s="122"/>
    </row>
    <row r="16" spans="1:31" ht="12.75">
      <c r="A16" s="121"/>
      <c r="B16" s="121"/>
      <c r="C16" s="121"/>
      <c r="D16" s="121"/>
      <c r="E16" s="121"/>
      <c r="F16" s="121"/>
      <c r="G16" s="121"/>
      <c r="H16" s="121"/>
      <c r="I16" s="121"/>
      <c r="J16" s="121"/>
      <c r="K16" s="121"/>
      <c r="L16" s="121"/>
      <c r="M16" s="121"/>
      <c r="N16" s="121"/>
      <c r="O16" s="121"/>
      <c r="P16" s="122"/>
      <c r="Q16" s="122"/>
      <c r="R16" s="122"/>
      <c r="S16" s="122"/>
      <c r="T16" s="122"/>
      <c r="U16" s="122"/>
      <c r="V16" s="122"/>
      <c r="W16" s="122"/>
      <c r="X16" s="122"/>
      <c r="Y16" s="122"/>
      <c r="Z16" s="122"/>
      <c r="AA16" s="122"/>
      <c r="AB16" s="122"/>
      <c r="AC16" s="122"/>
      <c r="AD16" s="122"/>
      <c r="AE16" s="122"/>
    </row>
    <row r="17" spans="1:31" ht="12.75">
      <c r="A17" s="121"/>
      <c r="B17" s="121"/>
      <c r="C17" s="121"/>
      <c r="D17" s="121"/>
      <c r="E17" s="121"/>
      <c r="F17" s="121"/>
      <c r="G17" s="121"/>
      <c r="H17" s="121"/>
      <c r="I17" s="121"/>
      <c r="J17" s="121"/>
      <c r="K17" s="121"/>
      <c r="L17" s="121"/>
      <c r="M17" s="121"/>
      <c r="N17" s="121"/>
      <c r="O17" s="121"/>
      <c r="P17" s="122"/>
      <c r="Q17" s="122"/>
      <c r="R17" s="122"/>
      <c r="S17" s="122"/>
      <c r="T17" s="122"/>
      <c r="U17" s="122"/>
      <c r="V17" s="122"/>
      <c r="W17" s="122"/>
      <c r="X17" s="122"/>
      <c r="Y17" s="122"/>
      <c r="Z17" s="122"/>
      <c r="AA17" s="122"/>
      <c r="AB17" s="122"/>
      <c r="AC17" s="122"/>
      <c r="AD17" s="122"/>
      <c r="AE17" s="122"/>
    </row>
    <row r="18" spans="1:31" ht="12.75">
      <c r="A18" s="121"/>
      <c r="B18" s="121"/>
      <c r="C18" s="121"/>
      <c r="D18" s="121"/>
      <c r="E18" s="121"/>
      <c r="F18" s="121"/>
      <c r="G18" s="121"/>
      <c r="H18" s="121"/>
      <c r="I18" s="121"/>
      <c r="J18" s="121"/>
      <c r="K18" s="121"/>
      <c r="L18" s="121"/>
      <c r="M18" s="121"/>
      <c r="N18" s="121"/>
      <c r="O18" s="121"/>
      <c r="P18" s="122"/>
      <c r="Q18" s="122"/>
      <c r="R18" s="122"/>
      <c r="S18" s="122"/>
      <c r="T18" s="122"/>
      <c r="U18" s="122"/>
      <c r="V18" s="122"/>
      <c r="W18" s="122"/>
      <c r="X18" s="122"/>
      <c r="Y18" s="122"/>
      <c r="Z18" s="122"/>
      <c r="AA18" s="122"/>
      <c r="AB18" s="122"/>
      <c r="AC18" s="122"/>
      <c r="AD18" s="122"/>
      <c r="AE18" s="122"/>
    </row>
    <row r="19" spans="1:31" ht="12.75">
      <c r="A19" s="121"/>
      <c r="B19" s="121"/>
      <c r="C19" s="121"/>
      <c r="D19" s="121"/>
      <c r="E19" s="121"/>
      <c r="F19" s="121"/>
      <c r="G19" s="121"/>
      <c r="H19" s="121"/>
      <c r="I19" s="121"/>
      <c r="J19" s="121"/>
      <c r="K19" s="121"/>
      <c r="L19" s="121"/>
      <c r="M19" s="121"/>
      <c r="N19" s="121"/>
      <c r="O19" s="121"/>
      <c r="P19" s="122"/>
      <c r="Q19" s="122"/>
      <c r="R19" s="122"/>
      <c r="S19" s="122"/>
      <c r="T19" s="122"/>
      <c r="U19" s="122"/>
      <c r="V19" s="122"/>
      <c r="W19" s="122"/>
      <c r="X19" s="122"/>
      <c r="Y19" s="122"/>
      <c r="Z19" s="122"/>
      <c r="AA19" s="122"/>
      <c r="AB19" s="122"/>
      <c r="AC19" s="122"/>
      <c r="AD19" s="122"/>
      <c r="AE19" s="122"/>
    </row>
    <row r="20" spans="1:31" ht="12.75">
      <c r="A20" s="121"/>
      <c r="B20" s="121"/>
      <c r="C20" s="121"/>
      <c r="D20" s="121"/>
      <c r="E20" s="121"/>
      <c r="F20" s="121"/>
      <c r="G20" s="121"/>
      <c r="H20" s="121"/>
      <c r="I20" s="121"/>
      <c r="J20" s="121"/>
      <c r="K20" s="121"/>
      <c r="L20" s="121"/>
      <c r="M20" s="121"/>
      <c r="N20" s="121"/>
      <c r="O20" s="121"/>
      <c r="P20" s="122"/>
      <c r="Q20" s="122"/>
      <c r="R20" s="122"/>
      <c r="S20" s="122"/>
      <c r="T20" s="122"/>
      <c r="U20" s="122"/>
      <c r="V20" s="122"/>
      <c r="W20" s="122"/>
      <c r="X20" s="122"/>
      <c r="Y20" s="122"/>
      <c r="Z20" s="122"/>
      <c r="AA20" s="122"/>
      <c r="AB20" s="122"/>
      <c r="AC20" s="122"/>
      <c r="AD20" s="122"/>
      <c r="AE20" s="122"/>
    </row>
    <row r="21" spans="1:31" ht="12.75">
      <c r="A21" s="121"/>
      <c r="B21" s="121"/>
      <c r="C21" s="121"/>
      <c r="D21" s="121"/>
      <c r="E21" s="121"/>
      <c r="F21" s="121"/>
      <c r="G21" s="121"/>
      <c r="H21" s="121"/>
      <c r="I21" s="121"/>
      <c r="J21" s="121"/>
      <c r="K21" s="121"/>
      <c r="L21" s="121"/>
      <c r="M21" s="121"/>
      <c r="N21" s="121"/>
      <c r="O21" s="121"/>
      <c r="P21" s="122"/>
      <c r="Q21" s="122"/>
      <c r="R21" s="122"/>
      <c r="S21" s="122"/>
      <c r="T21" s="122"/>
      <c r="U21" s="122"/>
      <c r="V21" s="122"/>
      <c r="W21" s="122"/>
      <c r="X21" s="122"/>
      <c r="Y21" s="122"/>
      <c r="Z21" s="122"/>
      <c r="AA21" s="122"/>
      <c r="AB21" s="122"/>
      <c r="AC21" s="122"/>
      <c r="AD21" s="122"/>
      <c r="AE21" s="122"/>
    </row>
    <row r="22" spans="1:31" ht="12.75">
      <c r="A22" s="121"/>
      <c r="B22" s="121"/>
      <c r="C22" s="121"/>
      <c r="D22" s="121"/>
      <c r="E22" s="121"/>
      <c r="F22" s="121"/>
      <c r="G22" s="121"/>
      <c r="H22" s="121"/>
      <c r="I22" s="121"/>
      <c r="J22" s="121"/>
      <c r="K22" s="121"/>
      <c r="L22" s="121"/>
      <c r="M22" s="121"/>
      <c r="N22" s="121"/>
      <c r="O22" s="121"/>
      <c r="P22" s="122"/>
      <c r="Q22" s="122"/>
      <c r="R22" s="122"/>
      <c r="S22" s="122"/>
      <c r="T22" s="122"/>
      <c r="U22" s="122"/>
      <c r="V22" s="122"/>
      <c r="W22" s="122"/>
      <c r="X22" s="122"/>
      <c r="Y22" s="122"/>
      <c r="Z22" s="122"/>
      <c r="AA22" s="122"/>
      <c r="AB22" s="122"/>
      <c r="AC22" s="122"/>
      <c r="AD22" s="122"/>
      <c r="AE22" s="122"/>
    </row>
    <row r="23" spans="1:31" ht="12.75">
      <c r="A23" s="121"/>
      <c r="B23" s="121"/>
      <c r="C23" s="121"/>
      <c r="D23" s="121"/>
      <c r="E23" s="121"/>
      <c r="F23" s="121"/>
      <c r="G23" s="121"/>
      <c r="H23" s="121"/>
      <c r="I23" s="121"/>
      <c r="J23" s="121"/>
      <c r="K23" s="121"/>
      <c r="L23" s="121"/>
      <c r="M23" s="121"/>
      <c r="N23" s="121"/>
      <c r="O23" s="121"/>
      <c r="P23" s="122"/>
      <c r="Q23" s="122"/>
      <c r="R23" s="122"/>
      <c r="S23" s="122"/>
      <c r="T23" s="122"/>
      <c r="U23" s="122"/>
      <c r="V23" s="122"/>
      <c r="W23" s="122"/>
      <c r="X23" s="122"/>
      <c r="Y23" s="122"/>
      <c r="Z23" s="122"/>
      <c r="AA23" s="122"/>
      <c r="AB23" s="122"/>
      <c r="AC23" s="122"/>
      <c r="AD23" s="122"/>
      <c r="AE23" s="122"/>
    </row>
    <row r="24" spans="1:31" ht="12.75">
      <c r="A24" s="121"/>
      <c r="B24" s="121"/>
      <c r="C24" s="121"/>
      <c r="D24" s="121"/>
      <c r="E24" s="121"/>
      <c r="F24" s="121"/>
      <c r="G24" s="121"/>
      <c r="H24" s="121"/>
      <c r="I24" s="121"/>
      <c r="J24" s="121"/>
      <c r="K24" s="121"/>
      <c r="L24" s="121"/>
      <c r="M24" s="121"/>
      <c r="N24" s="121"/>
      <c r="O24" s="121"/>
      <c r="P24" s="122"/>
      <c r="Q24" s="122"/>
      <c r="R24" s="122"/>
      <c r="S24" s="122"/>
      <c r="T24" s="122"/>
      <c r="U24" s="122"/>
      <c r="V24" s="122"/>
      <c r="W24" s="122"/>
      <c r="X24" s="122"/>
      <c r="Y24" s="122"/>
      <c r="Z24" s="122"/>
      <c r="AA24" s="122"/>
      <c r="AB24" s="122"/>
      <c r="AC24" s="122"/>
      <c r="AD24" s="122"/>
      <c r="AE24" s="122"/>
    </row>
    <row r="25" spans="1:31" ht="12.75">
      <c r="A25" s="121"/>
      <c r="B25" s="121"/>
      <c r="C25" s="121"/>
      <c r="D25" s="121"/>
      <c r="E25" s="121"/>
      <c r="F25" s="121"/>
      <c r="G25" s="121"/>
      <c r="H25" s="121"/>
      <c r="I25" s="121"/>
      <c r="J25" s="121"/>
      <c r="K25" s="121"/>
      <c r="L25" s="121"/>
      <c r="M25" s="121"/>
      <c r="N25" s="121"/>
      <c r="O25" s="121"/>
      <c r="P25" s="122"/>
      <c r="Q25" s="122"/>
      <c r="R25" s="122"/>
      <c r="S25" s="122"/>
      <c r="T25" s="122"/>
      <c r="U25" s="122"/>
      <c r="V25" s="122"/>
      <c r="W25" s="122"/>
      <c r="X25" s="122"/>
      <c r="Y25" s="122"/>
      <c r="Z25" s="122"/>
      <c r="AA25" s="122"/>
      <c r="AB25" s="122"/>
      <c r="AC25" s="122"/>
      <c r="AD25" s="122"/>
      <c r="AE25" s="122"/>
    </row>
    <row r="26" spans="1:31" ht="12.75">
      <c r="A26" s="121"/>
      <c r="B26" s="121"/>
      <c r="C26" s="121"/>
      <c r="D26" s="121"/>
      <c r="E26" s="121"/>
      <c r="F26" s="121"/>
      <c r="G26" s="121"/>
      <c r="H26" s="121"/>
      <c r="I26" s="121"/>
      <c r="J26" s="121"/>
      <c r="K26" s="121"/>
      <c r="L26" s="121"/>
      <c r="M26" s="121"/>
      <c r="N26" s="121"/>
      <c r="O26" s="121"/>
      <c r="P26" s="122"/>
      <c r="Q26" s="122"/>
      <c r="R26" s="122"/>
      <c r="S26" s="122"/>
      <c r="T26" s="122"/>
      <c r="U26" s="122"/>
      <c r="V26" s="122"/>
      <c r="W26" s="122"/>
      <c r="X26" s="122"/>
      <c r="Y26" s="122"/>
      <c r="Z26" s="122"/>
      <c r="AA26" s="122"/>
      <c r="AB26" s="122"/>
      <c r="AC26" s="122"/>
      <c r="AD26" s="122"/>
      <c r="AE26" s="122"/>
    </row>
    <row r="27" spans="1:31" ht="12.75">
      <c r="A27" s="121"/>
      <c r="B27" s="121"/>
      <c r="C27" s="121"/>
      <c r="D27" s="121"/>
      <c r="E27" s="121"/>
      <c r="F27" s="121"/>
      <c r="G27" s="121"/>
      <c r="H27" s="121"/>
      <c r="I27" s="121"/>
      <c r="J27" s="121"/>
      <c r="K27" s="121"/>
      <c r="L27" s="121"/>
      <c r="M27" s="121"/>
      <c r="N27" s="121"/>
      <c r="O27" s="121"/>
      <c r="P27" s="122"/>
      <c r="Q27" s="122"/>
      <c r="R27" s="122"/>
      <c r="S27" s="122"/>
      <c r="T27" s="122"/>
      <c r="U27" s="122"/>
      <c r="V27" s="122"/>
      <c r="W27" s="122"/>
      <c r="X27" s="122"/>
      <c r="Y27" s="122"/>
      <c r="Z27" s="122"/>
      <c r="AA27" s="122"/>
      <c r="AB27" s="122"/>
      <c r="AC27" s="122"/>
      <c r="AD27" s="122"/>
      <c r="AE27" s="122"/>
    </row>
    <row r="28" spans="1:31" ht="12.75">
      <c r="A28" s="121"/>
      <c r="B28" s="121"/>
      <c r="C28" s="121"/>
      <c r="D28" s="121"/>
      <c r="E28" s="121"/>
      <c r="F28" s="121"/>
      <c r="G28" s="121"/>
      <c r="H28" s="121"/>
      <c r="I28" s="121"/>
      <c r="J28" s="121"/>
      <c r="K28" s="121"/>
      <c r="L28" s="121"/>
      <c r="M28" s="121"/>
      <c r="N28" s="121"/>
      <c r="O28" s="121"/>
      <c r="P28" s="122"/>
      <c r="Q28" s="122"/>
      <c r="R28" s="122"/>
      <c r="S28" s="122"/>
      <c r="T28" s="122"/>
      <c r="U28" s="122"/>
      <c r="V28" s="122"/>
      <c r="W28" s="122"/>
      <c r="X28" s="122"/>
      <c r="Y28" s="122"/>
      <c r="Z28" s="122"/>
      <c r="AA28" s="122"/>
      <c r="AB28" s="122"/>
      <c r="AC28" s="122"/>
      <c r="AD28" s="122"/>
      <c r="AE28" s="122"/>
    </row>
    <row r="29" spans="1:31" ht="12.75">
      <c r="A29" s="121"/>
      <c r="B29" s="121"/>
      <c r="C29" s="121"/>
      <c r="D29" s="121"/>
      <c r="E29" s="121"/>
      <c r="F29" s="121"/>
      <c r="G29" s="121"/>
      <c r="H29" s="121"/>
      <c r="I29" s="121"/>
      <c r="J29" s="121"/>
      <c r="K29" s="121"/>
      <c r="L29" s="121"/>
      <c r="M29" s="121"/>
      <c r="N29" s="121"/>
      <c r="O29" s="121"/>
      <c r="P29" s="122"/>
      <c r="Q29" s="122"/>
      <c r="R29" s="122"/>
      <c r="S29" s="122"/>
      <c r="T29" s="122"/>
      <c r="U29" s="122"/>
      <c r="V29" s="122"/>
      <c r="W29" s="122"/>
      <c r="X29" s="122"/>
      <c r="Y29" s="122"/>
      <c r="Z29" s="122"/>
      <c r="AA29" s="122"/>
      <c r="AB29" s="122"/>
      <c r="AC29" s="122"/>
      <c r="AD29" s="122"/>
      <c r="AE29" s="122"/>
    </row>
    <row r="30" spans="1:31" ht="12.75">
      <c r="A30" s="121"/>
      <c r="B30" s="121"/>
      <c r="C30" s="121"/>
      <c r="D30" s="121"/>
      <c r="E30" s="121"/>
      <c r="F30" s="121"/>
      <c r="G30" s="121"/>
      <c r="H30" s="121"/>
      <c r="I30" s="121"/>
      <c r="J30" s="121"/>
      <c r="K30" s="121"/>
      <c r="L30" s="121"/>
      <c r="M30" s="121"/>
      <c r="N30" s="121"/>
      <c r="O30" s="121"/>
      <c r="P30" s="122"/>
      <c r="Q30" s="122"/>
      <c r="R30" s="122"/>
      <c r="S30" s="122"/>
      <c r="T30" s="122"/>
      <c r="U30" s="122"/>
      <c r="V30" s="122"/>
      <c r="W30" s="122"/>
      <c r="X30" s="122"/>
      <c r="Y30" s="122"/>
      <c r="Z30" s="122"/>
      <c r="AA30" s="122"/>
      <c r="AB30" s="122"/>
      <c r="AC30" s="122"/>
      <c r="AD30" s="122"/>
      <c r="AE30" s="122"/>
    </row>
    <row r="31" spans="1:31" ht="12.75">
      <c r="A31" s="121"/>
      <c r="B31" s="121"/>
      <c r="C31" s="121"/>
      <c r="D31" s="121"/>
      <c r="E31" s="121"/>
      <c r="F31" s="121"/>
      <c r="G31" s="121"/>
      <c r="H31" s="121"/>
      <c r="I31" s="121"/>
      <c r="J31" s="121"/>
      <c r="K31" s="121"/>
      <c r="L31" s="121"/>
      <c r="M31" s="121"/>
      <c r="N31" s="121"/>
      <c r="O31" s="121"/>
      <c r="P31" s="122"/>
      <c r="Q31" s="122"/>
      <c r="R31" s="122"/>
      <c r="S31" s="122"/>
      <c r="T31" s="122"/>
      <c r="U31" s="122"/>
      <c r="V31" s="122"/>
      <c r="W31" s="122"/>
      <c r="X31" s="122"/>
      <c r="Y31" s="122"/>
      <c r="Z31" s="122"/>
      <c r="AA31" s="122"/>
      <c r="AB31" s="122"/>
      <c r="AC31" s="122"/>
      <c r="AD31" s="122"/>
      <c r="AE31" s="122"/>
    </row>
    <row r="32" spans="1:31" ht="12.75">
      <c r="A32" s="121"/>
      <c r="B32" s="121"/>
      <c r="C32" s="121"/>
      <c r="D32" s="121"/>
      <c r="E32" s="121"/>
      <c r="F32" s="121"/>
      <c r="G32" s="121"/>
      <c r="H32" s="121"/>
      <c r="I32" s="121"/>
      <c r="J32" s="121"/>
      <c r="K32" s="121"/>
      <c r="L32" s="121"/>
      <c r="M32" s="121"/>
      <c r="N32" s="121"/>
      <c r="O32" s="121"/>
      <c r="P32" s="122"/>
      <c r="Q32" s="122"/>
      <c r="R32" s="122"/>
      <c r="S32" s="122"/>
      <c r="T32" s="122"/>
      <c r="U32" s="122"/>
      <c r="V32" s="122"/>
      <c r="W32" s="122"/>
      <c r="X32" s="122"/>
      <c r="Y32" s="122"/>
      <c r="Z32" s="122"/>
      <c r="AA32" s="122"/>
      <c r="AB32" s="122"/>
      <c r="AC32" s="122"/>
      <c r="AD32" s="122"/>
      <c r="AE32" s="122"/>
    </row>
    <row r="33" spans="1:31" ht="12.75">
      <c r="A33" s="121"/>
      <c r="B33" s="121"/>
      <c r="C33" s="121"/>
      <c r="D33" s="121"/>
      <c r="E33" s="121"/>
      <c r="F33" s="121"/>
      <c r="G33" s="121"/>
      <c r="H33" s="121"/>
      <c r="I33" s="121"/>
      <c r="J33" s="121"/>
      <c r="K33" s="121"/>
      <c r="L33" s="121"/>
      <c r="M33" s="121"/>
      <c r="N33" s="121"/>
      <c r="O33" s="121"/>
      <c r="P33" s="122"/>
      <c r="Q33" s="122"/>
      <c r="R33" s="122"/>
      <c r="S33" s="122"/>
      <c r="T33" s="122"/>
      <c r="U33" s="122"/>
      <c r="V33" s="122"/>
      <c r="W33" s="122"/>
      <c r="X33" s="122"/>
      <c r="Y33" s="122"/>
      <c r="Z33" s="122"/>
      <c r="AA33" s="122"/>
      <c r="AB33" s="122"/>
      <c r="AC33" s="122"/>
      <c r="AD33" s="122"/>
      <c r="AE33" s="122"/>
    </row>
    <row r="34" spans="1:31" ht="12.75">
      <c r="A34" s="121"/>
      <c r="B34" s="121"/>
      <c r="C34" s="121"/>
      <c r="D34" s="121"/>
      <c r="E34" s="121"/>
      <c r="F34" s="121"/>
      <c r="G34" s="121"/>
      <c r="H34" s="121"/>
      <c r="I34" s="121"/>
      <c r="J34" s="121"/>
      <c r="K34" s="121"/>
      <c r="L34" s="121"/>
      <c r="M34" s="121"/>
      <c r="N34" s="121"/>
      <c r="O34" s="121"/>
      <c r="P34" s="122"/>
      <c r="Q34" s="122"/>
      <c r="R34" s="122"/>
      <c r="S34" s="122"/>
      <c r="T34" s="122"/>
      <c r="U34" s="122"/>
      <c r="V34" s="122"/>
      <c r="W34" s="122"/>
      <c r="X34" s="122"/>
      <c r="Y34" s="122"/>
      <c r="Z34" s="122"/>
      <c r="AA34" s="122"/>
      <c r="AB34" s="122"/>
      <c r="AC34" s="122"/>
      <c r="AD34" s="122"/>
      <c r="AE34" s="122"/>
    </row>
    <row r="35" spans="1:31" ht="12.75">
      <c r="A35" s="121"/>
      <c r="B35" s="121"/>
      <c r="C35" s="121"/>
      <c r="D35" s="121"/>
      <c r="E35" s="121"/>
      <c r="F35" s="121"/>
      <c r="G35" s="121"/>
      <c r="H35" s="121"/>
      <c r="I35" s="121"/>
      <c r="J35" s="121"/>
      <c r="K35" s="121"/>
      <c r="L35" s="121"/>
      <c r="M35" s="121"/>
      <c r="N35" s="121"/>
      <c r="O35" s="121"/>
      <c r="P35" s="122"/>
      <c r="Q35" s="122"/>
      <c r="R35" s="122"/>
      <c r="S35" s="122"/>
      <c r="T35" s="122"/>
      <c r="U35" s="122"/>
      <c r="V35" s="122"/>
      <c r="W35" s="122"/>
      <c r="X35" s="122"/>
      <c r="Y35" s="122"/>
      <c r="Z35" s="122"/>
      <c r="AA35" s="122"/>
      <c r="AB35" s="122"/>
      <c r="AC35" s="122"/>
      <c r="AD35" s="122"/>
      <c r="AE35" s="122"/>
    </row>
    <row r="36" spans="1:31" ht="12.75">
      <c r="A36" s="121"/>
      <c r="B36" s="121"/>
      <c r="C36" s="121"/>
      <c r="D36" s="121"/>
      <c r="E36" s="121"/>
      <c r="F36" s="121"/>
      <c r="G36" s="121"/>
      <c r="H36" s="121"/>
      <c r="I36" s="121"/>
      <c r="J36" s="121"/>
      <c r="K36" s="121"/>
      <c r="L36" s="121"/>
      <c r="M36" s="121"/>
      <c r="N36" s="121"/>
      <c r="O36" s="121"/>
      <c r="P36" s="122"/>
      <c r="Q36" s="122"/>
      <c r="R36" s="122"/>
      <c r="S36" s="122"/>
      <c r="T36" s="122"/>
      <c r="U36" s="122"/>
      <c r="V36" s="122"/>
      <c r="W36" s="122"/>
      <c r="X36" s="122"/>
      <c r="Y36" s="122"/>
      <c r="Z36" s="122"/>
      <c r="AA36" s="122"/>
      <c r="AB36" s="122"/>
      <c r="AC36" s="122"/>
      <c r="AD36" s="122"/>
      <c r="AE36" s="122"/>
    </row>
    <row r="37" spans="1:31" ht="12.75">
      <c r="A37" s="121"/>
      <c r="B37" s="121"/>
      <c r="C37" s="121"/>
      <c r="D37" s="121"/>
      <c r="E37" s="121"/>
      <c r="F37" s="121"/>
      <c r="G37" s="121"/>
      <c r="H37" s="121"/>
      <c r="I37" s="121"/>
      <c r="J37" s="121"/>
      <c r="K37" s="121"/>
      <c r="L37" s="121"/>
      <c r="M37" s="121"/>
      <c r="N37" s="121"/>
      <c r="O37" s="121"/>
      <c r="P37" s="122"/>
      <c r="Q37" s="122"/>
      <c r="R37" s="122"/>
      <c r="S37" s="122"/>
      <c r="T37" s="122"/>
      <c r="U37" s="122"/>
      <c r="V37" s="122"/>
      <c r="W37" s="122"/>
      <c r="X37" s="122"/>
      <c r="Y37" s="122"/>
      <c r="Z37" s="122"/>
      <c r="AA37" s="122"/>
      <c r="AB37" s="122"/>
      <c r="AC37" s="122"/>
      <c r="AD37" s="122"/>
      <c r="AE37" s="122"/>
    </row>
    <row r="38" spans="1:31" ht="12.75">
      <c r="A38" s="121"/>
      <c r="B38" s="121"/>
      <c r="C38" s="121"/>
      <c r="D38" s="121"/>
      <c r="E38" s="121"/>
      <c r="F38" s="121"/>
      <c r="G38" s="121"/>
      <c r="H38" s="121"/>
      <c r="I38" s="121"/>
      <c r="J38" s="121"/>
      <c r="K38" s="121"/>
      <c r="L38" s="121"/>
      <c r="M38" s="121"/>
      <c r="N38" s="121"/>
      <c r="O38" s="121"/>
      <c r="P38" s="122"/>
      <c r="Q38" s="122"/>
      <c r="R38" s="122"/>
      <c r="S38" s="122"/>
      <c r="T38" s="122"/>
      <c r="U38" s="122"/>
      <c r="V38" s="122"/>
      <c r="W38" s="122"/>
      <c r="X38" s="122"/>
      <c r="Y38" s="122"/>
      <c r="Z38" s="122"/>
      <c r="AA38" s="122"/>
      <c r="AB38" s="122"/>
      <c r="AC38" s="122"/>
      <c r="AD38" s="122"/>
      <c r="AE38" s="122"/>
    </row>
    <row r="39" spans="1:31" ht="12.75">
      <c r="A39" s="121"/>
      <c r="B39" s="121"/>
      <c r="C39" s="121"/>
      <c r="D39" s="121"/>
      <c r="E39" s="121"/>
      <c r="F39" s="121"/>
      <c r="G39" s="121"/>
      <c r="H39" s="121"/>
      <c r="I39" s="121"/>
      <c r="J39" s="121"/>
      <c r="K39" s="121"/>
      <c r="L39" s="121"/>
      <c r="M39" s="121"/>
      <c r="N39" s="121"/>
      <c r="O39" s="121"/>
      <c r="P39" s="122"/>
      <c r="Q39" s="122"/>
      <c r="R39" s="122"/>
      <c r="S39" s="122"/>
      <c r="T39" s="122"/>
      <c r="U39" s="122"/>
      <c r="V39" s="122"/>
      <c r="W39" s="122"/>
      <c r="X39" s="122"/>
      <c r="Y39" s="122"/>
      <c r="Z39" s="122"/>
      <c r="AA39" s="122"/>
      <c r="AB39" s="122"/>
      <c r="AC39" s="122"/>
      <c r="AD39" s="122"/>
      <c r="AE39" s="122"/>
    </row>
    <row r="40" spans="1:31" ht="12.75">
      <c r="A40" s="121"/>
      <c r="B40" s="121"/>
      <c r="C40" s="121"/>
      <c r="D40" s="121"/>
      <c r="E40" s="121"/>
      <c r="F40" s="121"/>
      <c r="G40" s="121"/>
      <c r="H40" s="121"/>
      <c r="I40" s="121"/>
      <c r="J40" s="121"/>
      <c r="K40" s="121"/>
      <c r="L40" s="121"/>
      <c r="M40" s="121"/>
      <c r="N40" s="121"/>
      <c r="O40" s="121"/>
      <c r="P40" s="122"/>
      <c r="Q40" s="122"/>
      <c r="R40" s="122"/>
      <c r="S40" s="122"/>
      <c r="T40" s="122"/>
      <c r="U40" s="122"/>
      <c r="V40" s="122"/>
      <c r="W40" s="122"/>
      <c r="X40" s="122"/>
      <c r="Y40" s="122"/>
      <c r="Z40" s="122"/>
      <c r="AA40" s="122"/>
      <c r="AB40" s="122"/>
      <c r="AC40" s="122"/>
      <c r="AD40" s="122"/>
      <c r="AE40" s="122"/>
    </row>
    <row r="41" spans="1:31" ht="12.75">
      <c r="A41" s="121"/>
      <c r="B41" s="121"/>
      <c r="C41" s="121"/>
      <c r="D41" s="121"/>
      <c r="E41" s="121"/>
      <c r="F41" s="121"/>
      <c r="G41" s="121"/>
      <c r="H41" s="121"/>
      <c r="I41" s="121"/>
      <c r="J41" s="121"/>
      <c r="K41" s="121"/>
      <c r="L41" s="121"/>
      <c r="M41" s="121"/>
      <c r="N41" s="121"/>
      <c r="O41" s="121"/>
      <c r="P41" s="122"/>
      <c r="Q41" s="122"/>
      <c r="R41" s="122"/>
      <c r="S41" s="122"/>
      <c r="T41" s="122"/>
      <c r="U41" s="122"/>
      <c r="V41" s="122"/>
      <c r="W41" s="122"/>
      <c r="X41" s="122"/>
      <c r="Y41" s="122"/>
      <c r="Z41" s="122"/>
      <c r="AA41" s="122"/>
      <c r="AB41" s="122"/>
      <c r="AC41" s="122"/>
      <c r="AD41" s="122"/>
      <c r="AE41" s="122"/>
    </row>
    <row r="42" spans="1:31" ht="12.75">
      <c r="A42" s="121"/>
      <c r="B42" s="121"/>
      <c r="C42" s="121"/>
      <c r="D42" s="121"/>
      <c r="E42" s="121"/>
      <c r="F42" s="121"/>
      <c r="G42" s="121"/>
      <c r="H42" s="121"/>
      <c r="I42" s="121"/>
      <c r="J42" s="121"/>
      <c r="K42" s="121"/>
      <c r="L42" s="121"/>
      <c r="M42" s="121"/>
      <c r="N42" s="121"/>
      <c r="O42" s="121"/>
      <c r="P42" s="122"/>
      <c r="Q42" s="122"/>
      <c r="R42" s="122"/>
      <c r="S42" s="122"/>
      <c r="T42" s="122"/>
      <c r="U42" s="122"/>
      <c r="V42" s="122"/>
      <c r="W42" s="122"/>
      <c r="X42" s="122"/>
      <c r="Y42" s="122"/>
      <c r="Z42" s="122"/>
      <c r="AA42" s="122"/>
      <c r="AB42" s="122"/>
      <c r="AC42" s="122"/>
      <c r="AD42" s="122"/>
      <c r="AE42" s="122"/>
    </row>
    <row r="43" spans="1:31" ht="12.75">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row>
    <row r="44" spans="1:31" ht="12.75">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row>
    <row r="45" spans="1:31" ht="12.75">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row>
    <row r="46" spans="1:31" ht="12.75">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row>
    <row r="47" spans="1:31" ht="12.75">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1:31" ht="12.75">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row>
    <row r="49" spans="1:31" ht="12.75">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row>
    <row r="50" spans="1:31" ht="12.7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row>
    <row r="51" spans="1:31" ht="12.75">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row>
    <row r="52" spans="1:31" ht="12.75">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row>
    <row r="53" spans="1:31" ht="12.75">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row>
    <row r="54" spans="1:31" ht="12.75">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row>
    <row r="55" spans="1:31" ht="12.75">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row>
    <row r="56" spans="1:31" ht="12.75">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row>
    <row r="57" spans="1:31" ht="12.75">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row>
    <row r="58" spans="1:31" ht="12.75">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row>
    <row r="59" spans="1:31" ht="12.75">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row>
    <row r="60" spans="1:31" ht="12.7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row>
    <row r="61" spans="1:31" ht="12.7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row>
    <row r="62" spans="1:31" ht="12.7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row>
    <row r="63" spans="1:31" ht="12.7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row>
    <row r="64" spans="1:31" ht="12.7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row>
    <row r="65" spans="1:31" ht="12.7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row>
    <row r="66" spans="1:31" ht="12.75">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row>
    <row r="67" spans="1:31" ht="12.7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row>
    <row r="68" spans="1:31" ht="12.75">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row>
    <row r="69" spans="1:31" ht="12.75">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row>
    <row r="70" spans="1:31" ht="12.7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row>
    <row r="71" spans="1:31" ht="12.7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row>
    <row r="72" spans="1:31" ht="12.7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row>
    <row r="73" spans="1:31" ht="12.7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row>
    <row r="74" spans="1:31" ht="12.7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row>
    <row r="75" spans="1:31" ht="12.7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row>
    <row r="76" spans="1:31" ht="12.7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row>
    <row r="77" spans="1:31"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row>
    <row r="78" spans="1:31" ht="12.7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row>
    <row r="79" spans="1:31" ht="12.7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row>
    <row r="80" spans="1:31" ht="12.75">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row>
    <row r="81" spans="1:31" ht="12.7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row>
    <row r="82" spans="1:31" ht="12.75">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row>
    <row r="83" spans="1:31" ht="12.75">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row>
    <row r="84" spans="1:31" ht="12.75">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row>
    <row r="85" spans="1:31" ht="12.75">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row>
    <row r="86" spans="1:31" ht="12.75">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row>
    <row r="87" spans="1:31" ht="12.75">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row>
    <row r="88" spans="1:31" ht="12.75">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row>
    <row r="89" spans="1:31" ht="12.75">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row>
    <row r="90" spans="1:31" ht="12.75">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row>
    <row r="91" spans="1:31" ht="12.75">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row>
    <row r="92" spans="1:31" ht="12.75">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row>
    <row r="93" spans="1:31" ht="12.75">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row>
    <row r="94" spans="1:31" ht="12.75">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row>
    <row r="95" spans="1:31" ht="12.75">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row>
    <row r="96" spans="1:31" ht="12.75">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row>
    <row r="97" spans="1:31" ht="12.75">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row>
    <row r="98" spans="1:31" ht="12.75">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row>
    <row r="99" spans="1:31" ht="12.75">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row>
    <row r="100" spans="1:31" ht="12.75">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row>
    <row r="101" spans="1:31" ht="12.75">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row>
    <row r="102" spans="1:31" ht="12.75">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row>
    <row r="103" spans="1:31" ht="12.75">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row>
    <row r="104" spans="1:31" ht="12.75">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row>
    <row r="105" spans="1:31" ht="12.7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ht="12.75">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row>
    <row r="107" spans="1:31" ht="12.75">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row>
    <row r="108" spans="1:31" ht="12.7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row>
    <row r="109" spans="1:31" ht="12.75">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row>
    <row r="110" spans="1:31" ht="12.75">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row>
    <row r="111" spans="1:31" ht="12.75">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row>
    <row r="112" spans="1:31" ht="12.75">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row>
    <row r="113" spans="1:31" ht="12.75">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row>
    <row r="114" spans="1:31" ht="12.75">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row>
    <row r="115" spans="1:31" ht="12.75">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row>
    <row r="116" spans="1:31" ht="12.75">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row>
    <row r="117" spans="1:31" ht="12.75">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row>
    <row r="118" spans="1:31" ht="12.75">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row>
    <row r="119" spans="1:31" ht="12.75">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row>
    <row r="120" spans="1:31" ht="12.75">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row>
    <row r="121" spans="1:31" ht="12.75">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row>
    <row r="122" spans="1:31" ht="12.75">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row>
    <row r="123" spans="1:31" ht="12.75">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row>
    <row r="124" spans="1:31" ht="12.75">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row>
    <row r="125" spans="1:31" ht="12.75">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row>
    <row r="126" spans="1:31" ht="12.75">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row>
    <row r="127" spans="1:31" ht="12.75">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row>
    <row r="128" spans="1:31" ht="12.75">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row>
    <row r="129" spans="1:31" ht="12.75">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row>
    <row r="130" spans="1:31" ht="12.75">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row>
    <row r="131" spans="1:31" ht="12.75">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row>
    <row r="132" spans="1:31" ht="12.75">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row>
    <row r="133" spans="1:31" ht="12.75">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row>
    <row r="134" spans="1:31" ht="12.7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row>
    <row r="135" spans="1:31" ht="12.75">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row>
    <row r="136" spans="1:31" ht="12.75">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row>
    <row r="137" spans="1:31" ht="12.75">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row>
    <row r="138" spans="1:31" ht="12.75">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row>
    <row r="139" spans="1:31" ht="12.75">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row>
    <row r="140" spans="1:31" ht="12.75">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row>
    <row r="141" spans="1:31" ht="12.75">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row>
    <row r="142" spans="1:31" ht="12.75">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row>
    <row r="143" spans="1:31" ht="12.75">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row>
    <row r="144" spans="1:31" ht="12.75">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row>
    <row r="145" spans="1:31" ht="12.75">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row>
    <row r="146" spans="1:31" ht="12.75">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row>
    <row r="147" spans="1:31" ht="12.75">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row>
    <row r="148" spans="1:31" ht="12.75">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row>
    <row r="149" spans="1:31" ht="12.75">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row>
    <row r="150" spans="1:31" ht="12.75">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row>
    <row r="151" spans="1:31" ht="12.75">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row>
    <row r="152" spans="1:31" ht="12.75">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row>
    <row r="153" spans="1:31" ht="12.75">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row>
    <row r="154" spans="1:31" ht="12.75">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row>
    <row r="155" spans="1:31" ht="12.75">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row>
    <row r="156" spans="1:31" ht="12.75">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row>
    <row r="157" spans="1:31" ht="12.75">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row>
    <row r="158" spans="1:31" ht="12.75">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row>
    <row r="159" spans="1:31" ht="12.75">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row>
    <row r="160" spans="1:31" ht="12.75">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row>
    <row r="161" spans="1:31" ht="12.75">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row>
    <row r="162" spans="1:31" ht="12.75">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row>
    <row r="163" spans="1:31" ht="12.75">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row>
    <row r="164" spans="1:31" ht="12.75">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row>
    <row r="165" spans="1:31" ht="12.75">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row>
    <row r="166" spans="1:31" ht="12.75">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row>
    <row r="167" spans="1:31" ht="12.75">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row>
    <row r="168" spans="1:31" ht="12.75">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row>
    <row r="169" spans="1:31" ht="12.75">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row>
    <row r="170" spans="1:31" ht="12.75">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row>
    <row r="171" spans="1:31" ht="12.75">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row>
    <row r="172" spans="1:31" ht="12.75">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row>
    <row r="173" spans="1:31" ht="12.75">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row>
    <row r="174" spans="1:31" ht="12.75">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row>
    <row r="175" spans="1:31" ht="12.75">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row>
    <row r="176" spans="1:31" ht="12.75">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row>
    <row r="177" spans="1:31" ht="12.75">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row>
  </sheetData>
  <sheetProtection password="9989" sheet="1" objects="1" scenarios="1" selectLockedCells="1"/>
  <mergeCells count="8">
    <mergeCell ref="B6:D6"/>
    <mergeCell ref="B7:D7"/>
    <mergeCell ref="E2:H2"/>
    <mergeCell ref="B8:D8"/>
    <mergeCell ref="J2:M2"/>
    <mergeCell ref="C4:D4"/>
    <mergeCell ref="C5:D5"/>
    <mergeCell ref="C2:D2"/>
  </mergeCells>
  <conditionalFormatting sqref="E6">
    <cfRule type="expression" priority="1" dxfId="0" stopIfTrue="1">
      <formula>$R$6=2</formula>
    </cfRule>
  </conditionalFormatting>
  <conditionalFormatting sqref="F6">
    <cfRule type="expression" priority="2" dxfId="0" stopIfTrue="1">
      <formula>$R$6=3</formula>
    </cfRule>
  </conditionalFormatting>
  <conditionalFormatting sqref="G6">
    <cfRule type="expression" priority="3" dxfId="0" stopIfTrue="1">
      <formula>$R$6=4</formula>
    </cfRule>
  </conditionalFormatting>
  <conditionalFormatting sqref="H6">
    <cfRule type="expression" priority="4" dxfId="0" stopIfTrue="1">
      <formula>$R$6=5</formula>
    </cfRule>
  </conditionalFormatting>
  <conditionalFormatting sqref="I6">
    <cfRule type="expression" priority="5" dxfId="0" stopIfTrue="1">
      <formula>$R$6=6</formula>
    </cfRule>
  </conditionalFormatting>
  <conditionalFormatting sqref="J6">
    <cfRule type="expression" priority="6" dxfId="0" stopIfTrue="1">
      <formula>$R$6=7</formula>
    </cfRule>
  </conditionalFormatting>
  <conditionalFormatting sqref="F8">
    <cfRule type="expression" priority="7" dxfId="0" stopIfTrue="1">
      <formula>$R$7=3</formula>
    </cfRule>
  </conditionalFormatting>
  <conditionalFormatting sqref="G8">
    <cfRule type="expression" priority="8" dxfId="0" stopIfTrue="1">
      <formula>$R$7=4</formula>
    </cfRule>
  </conditionalFormatting>
  <conditionalFormatting sqref="H8">
    <cfRule type="expression" priority="9" dxfId="0" stopIfTrue="1">
      <formula>$R$7=5</formula>
    </cfRule>
  </conditionalFormatting>
  <conditionalFormatting sqref="I8">
    <cfRule type="expression" priority="10" dxfId="0" stopIfTrue="1">
      <formula>$R$7=6</formula>
    </cfRule>
  </conditionalFormatting>
  <conditionalFormatting sqref="J8">
    <cfRule type="expression" priority="11" dxfId="0" stopIfTrue="1">
      <formula>$R$7=7</formula>
    </cfRule>
  </conditionalFormatting>
  <conditionalFormatting sqref="E8">
    <cfRule type="expression" priority="12" dxfId="0" stopIfTrue="1">
      <formula>$R$7=2</formula>
    </cfRule>
  </conditionalFormatting>
  <printOptions/>
  <pageMargins left="0.75" right="0.75" top="1" bottom="1" header="0.5" footer="0.5"/>
  <pageSetup fitToHeight="1" fitToWidth="1" horizontalDpi="300" verticalDpi="300" orientation="portrait" scale="97" r:id="rId2"/>
  <drawing r:id="rId1"/>
</worksheet>
</file>

<file path=xl/worksheets/sheet2.xml><?xml version="1.0" encoding="utf-8"?>
<worksheet xmlns="http://schemas.openxmlformats.org/spreadsheetml/2006/main" xmlns:r="http://schemas.openxmlformats.org/officeDocument/2006/relationships">
  <sheetPr codeName="Sheet24">
    <tabColor indexed="45"/>
    <pageSetUpPr fitToPage="1"/>
  </sheetPr>
  <dimension ref="A1:AC434"/>
  <sheetViews>
    <sheetView showGridLines="0" showRowColHeaders="0" workbookViewId="0" topLeftCell="A1">
      <selection activeCell="G2" sqref="G2:J2"/>
    </sheetView>
  </sheetViews>
  <sheetFormatPr defaultColWidth="9.140625" defaultRowHeight="12.75"/>
  <cols>
    <col min="1" max="1" width="3.57421875" style="0" customWidth="1"/>
    <col min="2" max="2" width="19.57421875" style="0" customWidth="1"/>
    <col min="3" max="3" width="5.421875" style="0" customWidth="1"/>
    <col min="4" max="13" width="5.7109375" style="0" customWidth="1"/>
    <col min="14" max="14" width="6.28125" style="0" customWidth="1"/>
    <col min="15" max="15" width="4.7109375" style="0" customWidth="1"/>
    <col min="16" max="16" width="3.7109375" style="0" customWidth="1"/>
    <col min="17" max="17" width="5.8515625" style="0" customWidth="1"/>
    <col min="18" max="18" width="1.57421875" style="0" customWidth="1"/>
    <col min="19" max="19" width="0" style="0" hidden="1" customWidth="1"/>
    <col min="20" max="20" width="9.140625" style="0" hidden="1" customWidth="1"/>
  </cols>
  <sheetData>
    <row r="1" spans="1:29" ht="19.5" customHeight="1">
      <c r="A1" s="121"/>
      <c r="B1" s="121"/>
      <c r="C1" s="121"/>
      <c r="D1" s="121"/>
      <c r="E1" s="121"/>
      <c r="F1" s="121"/>
      <c r="G1" s="121"/>
      <c r="H1" s="121"/>
      <c r="I1" s="121"/>
      <c r="J1" s="121"/>
      <c r="K1" s="121"/>
      <c r="L1" s="121"/>
      <c r="M1" s="121"/>
      <c r="N1" s="121"/>
      <c r="O1" s="121"/>
      <c r="P1" s="121"/>
      <c r="Q1" s="121"/>
      <c r="R1" s="121"/>
      <c r="S1" s="121"/>
      <c r="T1" s="121"/>
      <c r="U1" s="121"/>
      <c r="V1" s="121"/>
      <c r="W1" s="121"/>
      <c r="X1" s="122"/>
      <c r="Y1" s="122"/>
      <c r="Z1" s="122"/>
      <c r="AA1" s="122"/>
      <c r="AB1" s="122"/>
      <c r="AC1" s="122"/>
    </row>
    <row r="2" spans="1:29" ht="17.25" customHeight="1">
      <c r="A2" s="121"/>
      <c r="B2" s="121"/>
      <c r="C2" s="121"/>
      <c r="D2" s="123"/>
      <c r="E2" s="124" t="s">
        <v>21</v>
      </c>
      <c r="F2" s="124"/>
      <c r="G2" s="102"/>
      <c r="H2" s="103"/>
      <c r="I2" s="103"/>
      <c r="J2" s="104"/>
      <c r="K2" s="125" t="s">
        <v>22</v>
      </c>
      <c r="L2" s="102"/>
      <c r="M2" s="103"/>
      <c r="N2" s="103"/>
      <c r="O2" s="104"/>
      <c r="P2" s="121"/>
      <c r="Q2" s="121"/>
      <c r="R2" s="121"/>
      <c r="S2" s="121"/>
      <c r="T2" s="121"/>
      <c r="U2" s="121"/>
      <c r="V2" s="121"/>
      <c r="W2" s="121"/>
      <c r="X2" s="122"/>
      <c r="Y2" s="122"/>
      <c r="Z2" s="122"/>
      <c r="AA2" s="122"/>
      <c r="AB2" s="122"/>
      <c r="AC2" s="122"/>
    </row>
    <row r="3" spans="1:29" ht="32.25" customHeight="1" thickBot="1">
      <c r="A3" s="121"/>
      <c r="B3" s="121"/>
      <c r="C3" s="121"/>
      <c r="D3" s="121"/>
      <c r="E3" s="121"/>
      <c r="F3" s="121"/>
      <c r="G3" s="121"/>
      <c r="H3" s="121"/>
      <c r="I3" s="121"/>
      <c r="J3" s="121"/>
      <c r="K3" s="121"/>
      <c r="L3" s="121"/>
      <c r="M3" s="121"/>
      <c r="N3" s="121"/>
      <c r="O3" s="121"/>
      <c r="P3" s="121"/>
      <c r="Q3" s="121"/>
      <c r="R3" s="121"/>
      <c r="S3" s="121"/>
      <c r="T3" s="121"/>
      <c r="U3" s="121"/>
      <c r="V3" s="121"/>
      <c r="W3" s="121"/>
      <c r="X3" s="122"/>
      <c r="Y3" s="122"/>
      <c r="Z3" s="122"/>
      <c r="AA3" s="122"/>
      <c r="AB3" s="122"/>
      <c r="AC3" s="122"/>
    </row>
    <row r="4" spans="1:29" ht="12.75" customHeight="1" thickBot="1">
      <c r="A4" s="121"/>
      <c r="B4" s="121"/>
      <c r="C4" s="121"/>
      <c r="D4" s="123"/>
      <c r="E4" s="133" t="s">
        <v>24</v>
      </c>
      <c r="F4" s="133"/>
      <c r="G4" s="88">
        <v>2</v>
      </c>
      <c r="H4" s="85">
        <v>3</v>
      </c>
      <c r="I4" s="85">
        <v>4</v>
      </c>
      <c r="J4" s="85">
        <v>5</v>
      </c>
      <c r="K4" s="85">
        <v>6</v>
      </c>
      <c r="L4" s="89">
        <v>7</v>
      </c>
      <c r="M4" s="121"/>
      <c r="N4" s="121"/>
      <c r="O4" s="121"/>
      <c r="P4" s="121"/>
      <c r="Q4" s="121"/>
      <c r="R4" s="121"/>
      <c r="S4" s="121"/>
      <c r="T4" s="121"/>
      <c r="U4" s="121"/>
      <c r="V4" s="121"/>
      <c r="W4" s="121"/>
      <c r="X4" s="122"/>
      <c r="Y4" s="122"/>
      <c r="Z4" s="122"/>
      <c r="AA4" s="122"/>
      <c r="AB4" s="122"/>
      <c r="AC4" s="122"/>
    </row>
    <row r="5" spans="1:29" ht="12" customHeight="1" thickBot="1">
      <c r="A5" s="121"/>
      <c r="B5" s="132" t="s">
        <v>76</v>
      </c>
      <c r="C5" s="121"/>
      <c r="D5" s="123"/>
      <c r="E5" s="134" t="s">
        <v>23</v>
      </c>
      <c r="F5" s="134"/>
      <c r="G5" s="99">
        <v>125</v>
      </c>
      <c r="H5" s="100">
        <v>250</v>
      </c>
      <c r="I5" s="100">
        <v>500</v>
      </c>
      <c r="J5" s="100" t="s">
        <v>7</v>
      </c>
      <c r="K5" s="100" t="s">
        <v>8</v>
      </c>
      <c r="L5" s="101" t="s">
        <v>9</v>
      </c>
      <c r="M5" s="121"/>
      <c r="N5" s="121"/>
      <c r="O5" s="121"/>
      <c r="P5" s="121"/>
      <c r="Q5" s="121"/>
      <c r="R5" s="121"/>
      <c r="S5" s="121"/>
      <c r="T5" s="121"/>
      <c r="U5" s="121"/>
      <c r="V5" s="121"/>
      <c r="W5" s="121"/>
      <c r="X5" s="122"/>
      <c r="Y5" s="122"/>
      <c r="Z5" s="122"/>
      <c r="AA5" s="122"/>
      <c r="AB5" s="122"/>
      <c r="AC5" s="122"/>
    </row>
    <row r="6" spans="1:29" ht="13.5" thickBot="1">
      <c r="A6" s="121"/>
      <c r="B6" s="145"/>
      <c r="C6" s="135" t="s">
        <v>63</v>
      </c>
      <c r="D6" s="136"/>
      <c r="E6" s="136"/>
      <c r="F6" s="136"/>
      <c r="G6" s="147">
        <v>50</v>
      </c>
      <c r="H6" s="147">
        <v>50</v>
      </c>
      <c r="I6" s="147">
        <v>50</v>
      </c>
      <c r="J6" s="147">
        <v>50</v>
      </c>
      <c r="K6" s="147">
        <v>50</v>
      </c>
      <c r="L6" s="147">
        <v>50</v>
      </c>
      <c r="M6" s="90" t="str">
        <f>CONCATENATE('NC Calcs'!V52," NC")</f>
        <v>52 NC</v>
      </c>
      <c r="N6" s="91" t="str">
        <f>CONCATENATE('NC Calcs'!V56," dBa")</f>
        <v>57 dBa</v>
      </c>
      <c r="O6" s="121"/>
      <c r="P6" s="121"/>
      <c r="Q6" s="121"/>
      <c r="R6" s="121"/>
      <c r="S6" s="121"/>
      <c r="T6" s="137">
        <f>'NC Calcs'!W52</f>
        <v>7</v>
      </c>
      <c r="U6" s="121"/>
      <c r="V6" s="121"/>
      <c r="W6" s="121"/>
      <c r="X6" s="122"/>
      <c r="Y6" s="122"/>
      <c r="Z6" s="122"/>
      <c r="AA6" s="122"/>
      <c r="AB6" s="122"/>
      <c r="AC6" s="122"/>
    </row>
    <row r="7" spans="1:29" ht="13.5" thickBot="1">
      <c r="A7" s="121"/>
      <c r="B7" s="146"/>
      <c r="C7" s="138" t="s">
        <v>64</v>
      </c>
      <c r="D7" s="139"/>
      <c r="E7" s="139"/>
      <c r="F7" s="139"/>
      <c r="G7" s="148">
        <v>40</v>
      </c>
      <c r="H7" s="148">
        <v>40</v>
      </c>
      <c r="I7" s="148">
        <v>40</v>
      </c>
      <c r="J7" s="148">
        <v>40</v>
      </c>
      <c r="K7" s="148">
        <v>40</v>
      </c>
      <c r="L7" s="148">
        <v>40</v>
      </c>
      <c r="M7" s="93" t="str">
        <f>CONCATENATE('NC Calcs'!V53," NC")</f>
        <v>42 NC</v>
      </c>
      <c r="N7" s="94" t="str">
        <f>CONCATENATE('NC Calcs'!V57," dBa")</f>
        <v>47 dBa</v>
      </c>
      <c r="O7" s="121"/>
      <c r="P7" s="121"/>
      <c r="Q7" s="121"/>
      <c r="R7" s="121"/>
      <c r="S7" s="121"/>
      <c r="T7" s="140">
        <f>'NC Calcs'!W53</f>
        <v>7</v>
      </c>
      <c r="U7" s="121"/>
      <c r="V7" s="121"/>
      <c r="W7" s="121"/>
      <c r="X7" s="122"/>
      <c r="Y7" s="122"/>
      <c r="Z7" s="122"/>
      <c r="AA7" s="122"/>
      <c r="AB7" s="122"/>
      <c r="AC7" s="122"/>
    </row>
    <row r="8" spans="1:29" ht="13.5" thickBot="1">
      <c r="A8" s="121"/>
      <c r="B8" s="121"/>
      <c r="C8" s="121"/>
      <c r="D8" s="133" t="s">
        <v>25</v>
      </c>
      <c r="E8" s="133"/>
      <c r="F8" s="133"/>
      <c r="G8" s="149">
        <v>0</v>
      </c>
      <c r="H8" s="149">
        <v>0</v>
      </c>
      <c r="I8" s="149">
        <v>0</v>
      </c>
      <c r="J8" s="149">
        <v>0</v>
      </c>
      <c r="K8" s="149">
        <v>0</v>
      </c>
      <c r="L8" s="149">
        <v>0</v>
      </c>
      <c r="M8" s="121"/>
      <c r="N8" s="121"/>
      <c r="O8" s="121"/>
      <c r="P8" s="121"/>
      <c r="Q8" s="121"/>
      <c r="R8" s="121"/>
      <c r="S8" s="121"/>
      <c r="T8" s="140">
        <f>'NC Calcs'!J6</f>
        <v>7</v>
      </c>
      <c r="U8" s="121"/>
      <c r="V8" s="121"/>
      <c r="W8" s="121"/>
      <c r="X8" s="122"/>
      <c r="Y8" s="122"/>
      <c r="Z8" s="122"/>
      <c r="AA8" s="122"/>
      <c r="AB8" s="122"/>
      <c r="AC8" s="122"/>
    </row>
    <row r="9" spans="1:29" ht="13.5" thickBot="1">
      <c r="A9" s="121"/>
      <c r="B9" s="121"/>
      <c r="C9" s="141" t="s">
        <v>65</v>
      </c>
      <c r="D9" s="142"/>
      <c r="E9" s="142"/>
      <c r="F9" s="142"/>
      <c r="G9" s="87">
        <f aca="true" t="shared" si="0" ref="G9:L9">G6-G8</f>
        <v>50</v>
      </c>
      <c r="H9" s="87">
        <f t="shared" si="0"/>
        <v>50</v>
      </c>
      <c r="I9" s="87">
        <f t="shared" si="0"/>
        <v>50</v>
      </c>
      <c r="J9" s="87">
        <f t="shared" si="0"/>
        <v>50</v>
      </c>
      <c r="K9" s="87">
        <f t="shared" si="0"/>
        <v>50</v>
      </c>
      <c r="L9" s="87">
        <f t="shared" si="0"/>
        <v>50</v>
      </c>
      <c r="M9" s="90" t="str">
        <f>CONCATENATE('NC Calcs'!V54," NC")</f>
        <v>52 NC</v>
      </c>
      <c r="N9" s="92" t="str">
        <f>CONCATENATE('NC Calcs'!V58," dBa")</f>
        <v>57 dBa</v>
      </c>
      <c r="O9" s="121"/>
      <c r="P9" s="121"/>
      <c r="Q9" s="121"/>
      <c r="R9" s="121"/>
      <c r="S9" s="121"/>
      <c r="T9" s="137">
        <f>'NC Calcs'!W54</f>
        <v>7</v>
      </c>
      <c r="U9" s="121"/>
      <c r="V9" s="121"/>
      <c r="W9" s="121"/>
      <c r="X9" s="122"/>
      <c r="Y9" s="122"/>
      <c r="Z9" s="122"/>
      <c r="AA9" s="122"/>
      <c r="AB9" s="122"/>
      <c r="AC9" s="122"/>
    </row>
    <row r="10" spans="1:29" ht="13.5" thickBot="1">
      <c r="A10" s="121"/>
      <c r="B10" s="121"/>
      <c r="C10" s="143" t="s">
        <v>66</v>
      </c>
      <c r="D10" s="144"/>
      <c r="E10" s="144"/>
      <c r="F10" s="144"/>
      <c r="G10" s="86">
        <f aca="true" t="shared" si="1" ref="G10:L10">G7-G8</f>
        <v>40</v>
      </c>
      <c r="H10" s="86">
        <f t="shared" si="1"/>
        <v>40</v>
      </c>
      <c r="I10" s="86">
        <f t="shared" si="1"/>
        <v>40</v>
      </c>
      <c r="J10" s="86">
        <f t="shared" si="1"/>
        <v>40</v>
      </c>
      <c r="K10" s="86">
        <f t="shared" si="1"/>
        <v>40</v>
      </c>
      <c r="L10" s="86">
        <f t="shared" si="1"/>
        <v>40</v>
      </c>
      <c r="M10" s="93" t="str">
        <f>CONCATENATE('NC Calcs'!V55," NC")</f>
        <v>42 NC</v>
      </c>
      <c r="N10" s="98" t="str">
        <f>CONCATENATE('NC Calcs'!V59," dBa")</f>
        <v>47 dBa</v>
      </c>
      <c r="O10" s="121"/>
      <c r="P10" s="121"/>
      <c r="Q10" s="121"/>
      <c r="R10" s="121"/>
      <c r="S10" s="121"/>
      <c r="T10" s="140">
        <f>'NC Calcs'!W55</f>
        <v>7</v>
      </c>
      <c r="U10" s="121"/>
      <c r="V10" s="121"/>
      <c r="W10" s="121"/>
      <c r="X10" s="122"/>
      <c r="Y10" s="122"/>
      <c r="Z10" s="122"/>
      <c r="AA10" s="122"/>
      <c r="AB10" s="122"/>
      <c r="AC10" s="122"/>
    </row>
    <row r="11" spans="1:29" ht="6"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2"/>
      <c r="Y11" s="122"/>
      <c r="Z11" s="122"/>
      <c r="AA11" s="122"/>
      <c r="AB11" s="122"/>
      <c r="AC11" s="122"/>
    </row>
    <row r="12" spans="1:29" ht="12.75">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2"/>
      <c r="Y12" s="122"/>
      <c r="Z12" s="122"/>
      <c r="AA12" s="122"/>
      <c r="AB12" s="122"/>
      <c r="AC12" s="122"/>
    </row>
    <row r="13" spans="1:29" ht="12.75">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2"/>
      <c r="Y13" s="122"/>
      <c r="Z13" s="122"/>
      <c r="AA13" s="122"/>
      <c r="AB13" s="122"/>
      <c r="AC13" s="122"/>
    </row>
    <row r="14" spans="1:29" ht="12.75">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2"/>
      <c r="Y14" s="122"/>
      <c r="Z14" s="122"/>
      <c r="AA14" s="122"/>
      <c r="AB14" s="122"/>
      <c r="AC14" s="122"/>
    </row>
    <row r="15" spans="1:29" ht="12.75">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2"/>
      <c r="Y15" s="122"/>
      <c r="Z15" s="122"/>
      <c r="AA15" s="122"/>
      <c r="AB15" s="122"/>
      <c r="AC15" s="122"/>
    </row>
    <row r="16" spans="1:29" ht="12.75">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2"/>
      <c r="Y16" s="122"/>
      <c r="Z16" s="122"/>
      <c r="AA16" s="122"/>
      <c r="AB16" s="122"/>
      <c r="AC16" s="122"/>
    </row>
    <row r="17" spans="1:29" ht="12.7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2"/>
      <c r="Y17" s="122"/>
      <c r="Z17" s="122"/>
      <c r="AA17" s="122"/>
      <c r="AB17" s="122"/>
      <c r="AC17" s="122"/>
    </row>
    <row r="18" spans="1:29" ht="12.7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2"/>
      <c r="Y18" s="122"/>
      <c r="Z18" s="122"/>
      <c r="AA18" s="122"/>
      <c r="AB18" s="122"/>
      <c r="AC18" s="122"/>
    </row>
    <row r="19" spans="1:29" ht="12.7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2"/>
      <c r="Y19" s="122"/>
      <c r="Z19" s="122"/>
      <c r="AA19" s="122"/>
      <c r="AB19" s="122"/>
      <c r="AC19" s="122"/>
    </row>
    <row r="20" spans="1:29" ht="12.7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2"/>
      <c r="Y20" s="122"/>
      <c r="Z20" s="122"/>
      <c r="AA20" s="122"/>
      <c r="AB20" s="122"/>
      <c r="AC20" s="122"/>
    </row>
    <row r="21" spans="1:29" ht="12.7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2"/>
      <c r="Y21" s="122"/>
      <c r="Z21" s="122"/>
      <c r="AA21" s="122"/>
      <c r="AB21" s="122"/>
      <c r="AC21" s="122"/>
    </row>
    <row r="22" spans="1:29" ht="12.7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2"/>
      <c r="Y22" s="122"/>
      <c r="Z22" s="122"/>
      <c r="AA22" s="122"/>
      <c r="AB22" s="122"/>
      <c r="AC22" s="122"/>
    </row>
    <row r="23" spans="1:29" ht="12.7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2"/>
      <c r="Y23" s="122"/>
      <c r="Z23" s="122"/>
      <c r="AA23" s="122"/>
      <c r="AB23" s="122"/>
      <c r="AC23" s="122"/>
    </row>
    <row r="24" spans="1:29" ht="12.7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2"/>
      <c r="Y24" s="122"/>
      <c r="Z24" s="122"/>
      <c r="AA24" s="122"/>
      <c r="AB24" s="122"/>
      <c r="AC24" s="122"/>
    </row>
    <row r="25" spans="1:29" ht="12.75">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2"/>
      <c r="Y25" s="122"/>
      <c r="Z25" s="122"/>
      <c r="AA25" s="122"/>
      <c r="AB25" s="122"/>
      <c r="AC25" s="122"/>
    </row>
    <row r="26" spans="1:29" ht="12.75">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2"/>
      <c r="Y26" s="122"/>
      <c r="Z26" s="122"/>
      <c r="AA26" s="122"/>
      <c r="AB26" s="122"/>
      <c r="AC26" s="122"/>
    </row>
    <row r="27" spans="1:29" ht="12.75">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2"/>
      <c r="Y27" s="122"/>
      <c r="Z27" s="122"/>
      <c r="AA27" s="122"/>
      <c r="AB27" s="122"/>
      <c r="AC27" s="122"/>
    </row>
    <row r="28" spans="1:29" ht="12.75">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2"/>
      <c r="Y28" s="122"/>
      <c r="Z28" s="122"/>
      <c r="AA28" s="122"/>
      <c r="AB28" s="122"/>
      <c r="AC28" s="122"/>
    </row>
    <row r="29" spans="1:29" ht="12.75">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2"/>
      <c r="Y29" s="122"/>
      <c r="Z29" s="122"/>
      <c r="AA29" s="122"/>
      <c r="AB29" s="122"/>
      <c r="AC29" s="122"/>
    </row>
    <row r="30" spans="1:29" ht="12.75">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2"/>
      <c r="Y30" s="122"/>
      <c r="Z30" s="122"/>
      <c r="AA30" s="122"/>
      <c r="AB30" s="122"/>
      <c r="AC30" s="122"/>
    </row>
    <row r="31" spans="1:29" ht="12.75">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2"/>
      <c r="Y31" s="122"/>
      <c r="Z31" s="122"/>
      <c r="AA31" s="122"/>
      <c r="AB31" s="122"/>
      <c r="AC31" s="122"/>
    </row>
    <row r="32" spans="1:29" ht="12.75">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2"/>
      <c r="Y32" s="122"/>
      <c r="Z32" s="122"/>
      <c r="AA32" s="122"/>
      <c r="AB32" s="122"/>
      <c r="AC32" s="122"/>
    </row>
    <row r="33" spans="1:29" ht="12.7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2"/>
      <c r="Y33" s="122"/>
      <c r="Z33" s="122"/>
      <c r="AA33" s="122"/>
      <c r="AB33" s="122"/>
      <c r="AC33" s="122"/>
    </row>
    <row r="34" spans="1:29" ht="12.7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2"/>
      <c r="Y34" s="122"/>
      <c r="Z34" s="122"/>
      <c r="AA34" s="122"/>
      <c r="AB34" s="122"/>
      <c r="AC34" s="122"/>
    </row>
    <row r="35" spans="1:29" ht="12.7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2"/>
      <c r="Y35" s="122"/>
      <c r="Z35" s="122"/>
      <c r="AA35" s="122"/>
      <c r="AB35" s="122"/>
      <c r="AC35" s="122"/>
    </row>
    <row r="36" spans="1:29" ht="12.75">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2"/>
      <c r="Y36" s="122"/>
      <c r="Z36" s="122"/>
      <c r="AA36" s="122"/>
      <c r="AB36" s="122"/>
      <c r="AC36" s="122"/>
    </row>
    <row r="37" spans="1:29" ht="12.7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2"/>
      <c r="Y37" s="122"/>
      <c r="Z37" s="122"/>
      <c r="AA37" s="122"/>
      <c r="AB37" s="122"/>
      <c r="AC37" s="122"/>
    </row>
    <row r="38" spans="1:29" ht="12.7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2"/>
      <c r="Y38" s="122"/>
      <c r="Z38" s="122"/>
      <c r="AA38" s="122"/>
      <c r="AB38" s="122"/>
      <c r="AC38" s="122"/>
    </row>
    <row r="39" spans="1:29" ht="12.7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2"/>
      <c r="Y39" s="122"/>
      <c r="Z39" s="122"/>
      <c r="AA39" s="122"/>
      <c r="AB39" s="122"/>
      <c r="AC39" s="122"/>
    </row>
    <row r="40" spans="1:29" ht="12.75">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2"/>
      <c r="Y40" s="122"/>
      <c r="Z40" s="122"/>
      <c r="AA40" s="122"/>
      <c r="AB40" s="122"/>
      <c r="AC40" s="122"/>
    </row>
    <row r="41" spans="1:29" ht="12.75">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2"/>
      <c r="Y41" s="122"/>
      <c r="Z41" s="122"/>
      <c r="AA41" s="122"/>
      <c r="AB41" s="122"/>
      <c r="AC41" s="122"/>
    </row>
    <row r="42" spans="1:29" ht="12.75">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2"/>
      <c r="Y42" s="122"/>
      <c r="Z42" s="122"/>
      <c r="AA42" s="122"/>
      <c r="AB42" s="122"/>
      <c r="AC42" s="122"/>
    </row>
    <row r="43" spans="1:29" ht="12.75">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2"/>
      <c r="Y43" s="122"/>
      <c r="Z43" s="122"/>
      <c r="AA43" s="122"/>
      <c r="AB43" s="122"/>
      <c r="AC43" s="122"/>
    </row>
    <row r="44" spans="1:29" ht="12.7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2"/>
      <c r="Y44" s="122"/>
      <c r="Z44" s="122"/>
      <c r="AA44" s="122"/>
      <c r="AB44" s="122"/>
      <c r="AC44" s="122"/>
    </row>
    <row r="45" spans="1:29" ht="12.7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2"/>
      <c r="Y45" s="122"/>
      <c r="Z45" s="122"/>
      <c r="AA45" s="122"/>
      <c r="AB45" s="122"/>
      <c r="AC45" s="122"/>
    </row>
    <row r="46" spans="1:29" ht="12.7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2"/>
      <c r="Y46" s="122"/>
      <c r="Z46" s="122"/>
      <c r="AA46" s="122"/>
      <c r="AB46" s="122"/>
      <c r="AC46" s="122"/>
    </row>
    <row r="47" spans="1:29" ht="12.75">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2"/>
      <c r="Y47" s="122"/>
      <c r="Z47" s="122"/>
      <c r="AA47" s="122"/>
      <c r="AB47" s="122"/>
      <c r="AC47" s="122"/>
    </row>
    <row r="48" spans="1:29" ht="12.75">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2"/>
      <c r="Y48" s="122"/>
      <c r="Z48" s="122"/>
      <c r="AA48" s="122"/>
      <c r="AB48" s="122"/>
      <c r="AC48" s="122"/>
    </row>
    <row r="49" spans="1:29" ht="12.7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2"/>
      <c r="Y49" s="122"/>
      <c r="Z49" s="122"/>
      <c r="AA49" s="122"/>
      <c r="AB49" s="122"/>
      <c r="AC49" s="122"/>
    </row>
    <row r="50" spans="1:29" ht="12.75">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2"/>
      <c r="Y50" s="122"/>
      <c r="Z50" s="122"/>
      <c r="AA50" s="122"/>
      <c r="AB50" s="122"/>
      <c r="AC50" s="122"/>
    </row>
    <row r="51" spans="1:29" ht="12.7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2"/>
      <c r="Y51" s="122"/>
      <c r="Z51" s="122"/>
      <c r="AA51" s="122"/>
      <c r="AB51" s="122"/>
      <c r="AC51" s="122"/>
    </row>
    <row r="52" spans="1:29" ht="12.7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2"/>
      <c r="Y52" s="122"/>
      <c r="Z52" s="122"/>
      <c r="AA52" s="122"/>
      <c r="AB52" s="122"/>
      <c r="AC52" s="122"/>
    </row>
    <row r="53" spans="1:29" ht="12.7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2"/>
      <c r="Y53" s="122"/>
      <c r="Z53" s="122"/>
      <c r="AA53" s="122"/>
      <c r="AB53" s="122"/>
      <c r="AC53" s="122"/>
    </row>
    <row r="54" spans="1:29" ht="12.7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2"/>
      <c r="Y54" s="122"/>
      <c r="Z54" s="122"/>
      <c r="AA54" s="122"/>
      <c r="AB54" s="122"/>
      <c r="AC54" s="122"/>
    </row>
    <row r="55" spans="1:29" ht="12.7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2"/>
      <c r="Y55" s="122"/>
      <c r="Z55" s="122"/>
      <c r="AA55" s="122"/>
      <c r="AB55" s="122"/>
      <c r="AC55" s="122"/>
    </row>
    <row r="56" spans="1:29" ht="12.75">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2"/>
      <c r="Y56" s="122"/>
      <c r="Z56" s="122"/>
      <c r="AA56" s="122"/>
      <c r="AB56" s="122"/>
      <c r="AC56" s="122"/>
    </row>
    <row r="57" spans="1:29" ht="12.75">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2"/>
      <c r="Y57" s="122"/>
      <c r="Z57" s="122"/>
      <c r="AA57" s="122"/>
      <c r="AB57" s="122"/>
      <c r="AC57" s="122"/>
    </row>
    <row r="58" spans="1:29" ht="12.75">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2"/>
      <c r="Y58" s="122"/>
      <c r="Z58" s="122"/>
      <c r="AA58" s="122"/>
      <c r="AB58" s="122"/>
      <c r="AC58" s="122"/>
    </row>
    <row r="59" spans="1:29" ht="12.75">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2"/>
      <c r="Y59" s="122"/>
      <c r="Z59" s="122"/>
      <c r="AA59" s="122"/>
      <c r="AB59" s="122"/>
      <c r="AC59" s="122"/>
    </row>
    <row r="60" spans="1:29" ht="12.7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2"/>
      <c r="Y60" s="122"/>
      <c r="Z60" s="122"/>
      <c r="AA60" s="122"/>
      <c r="AB60" s="122"/>
      <c r="AC60" s="122"/>
    </row>
    <row r="61" spans="1:29" ht="12.75">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2"/>
      <c r="Y61" s="122"/>
      <c r="Z61" s="122"/>
      <c r="AA61" s="122"/>
      <c r="AB61" s="122"/>
      <c r="AC61" s="122"/>
    </row>
    <row r="62" spans="1:29" ht="12.7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row>
    <row r="63" spans="1:29" ht="12.7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row>
    <row r="64" spans="1:29" ht="12.7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row>
    <row r="65" spans="1:29" ht="12.7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row>
    <row r="66" spans="1:29" ht="12.75">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row>
    <row r="67" spans="1:29" ht="12.7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row>
    <row r="68" spans="1:29" ht="12.75">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row>
    <row r="69" spans="1:29" ht="12.75">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row>
    <row r="70" spans="1:29" ht="12.7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row>
    <row r="71" spans="1:29" ht="12.7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row>
    <row r="72" spans="1:29" ht="12.7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row>
    <row r="73" spans="1:29" ht="12.7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row>
    <row r="74" spans="1:29" ht="12.7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row>
    <row r="75" spans="1:29" ht="12.7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row>
    <row r="76" spans="1:29" ht="12.7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row>
    <row r="77" spans="1:29"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row>
    <row r="78" spans="1:29" ht="12.7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row>
    <row r="79" spans="1:29" ht="12.7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row>
    <row r="80" ht="12.75">
      <c r="A80" s="35"/>
    </row>
    <row r="81" ht="12.75">
      <c r="A81" s="35"/>
    </row>
    <row r="82" ht="12.75">
      <c r="A82" s="35"/>
    </row>
    <row r="83" ht="12.75">
      <c r="A83" s="35"/>
    </row>
    <row r="84" ht="12.75">
      <c r="A84" s="35"/>
    </row>
    <row r="85" ht="12.75">
      <c r="A85" s="35"/>
    </row>
    <row r="86" ht="12.75">
      <c r="A86" s="35"/>
    </row>
    <row r="87" ht="12.75">
      <c r="A87" s="35"/>
    </row>
    <row r="88" ht="12.75">
      <c r="A88" s="35"/>
    </row>
    <row r="89" ht="12.75">
      <c r="A89" s="35"/>
    </row>
    <row r="90" ht="12.75">
      <c r="A90" s="35"/>
    </row>
    <row r="91" ht="12.75">
      <c r="A91" s="35"/>
    </row>
    <row r="92" ht="12.75">
      <c r="A92" s="35"/>
    </row>
    <row r="93" ht="12.75">
      <c r="A93" s="35"/>
    </row>
    <row r="94" ht="12.75">
      <c r="A94" s="35"/>
    </row>
    <row r="95" ht="12.75">
      <c r="A95" s="35"/>
    </row>
    <row r="96" ht="12.75">
      <c r="A96" s="35"/>
    </row>
    <row r="97" ht="12.75">
      <c r="A97" s="35"/>
    </row>
    <row r="98" ht="12.75">
      <c r="A98" s="35"/>
    </row>
    <row r="99" ht="12.75">
      <c r="A99" s="35"/>
    </row>
    <row r="100" ht="12.75">
      <c r="A100" s="35"/>
    </row>
    <row r="101" ht="12.75">
      <c r="A101" s="35"/>
    </row>
    <row r="102" ht="12.75">
      <c r="A102" s="35"/>
    </row>
    <row r="103" ht="12.75">
      <c r="A103" s="35"/>
    </row>
    <row r="104" ht="12.75">
      <c r="A104" s="35"/>
    </row>
    <row r="105" ht="12.75">
      <c r="A105" s="35"/>
    </row>
    <row r="106" ht="12.75">
      <c r="A106" s="35"/>
    </row>
    <row r="107" ht="12.75">
      <c r="A107" s="35"/>
    </row>
    <row r="108" ht="12.75">
      <c r="A108" s="35"/>
    </row>
    <row r="109" ht="12.75">
      <c r="A109" s="35"/>
    </row>
    <row r="110" ht="12.75">
      <c r="A110" s="35"/>
    </row>
    <row r="111" ht="12.75">
      <c r="A111" s="35"/>
    </row>
    <row r="112" ht="12.75">
      <c r="A112" s="35"/>
    </row>
    <row r="113" ht="12.75">
      <c r="A113" s="35"/>
    </row>
    <row r="114" ht="12.75">
      <c r="A114" s="35"/>
    </row>
    <row r="115" ht="12.75">
      <c r="A115" s="35"/>
    </row>
    <row r="116" ht="12.75">
      <c r="A116" s="35"/>
    </row>
    <row r="117" ht="12.75">
      <c r="A117" s="35"/>
    </row>
    <row r="118" ht="12.75">
      <c r="A118" s="35"/>
    </row>
    <row r="119" ht="12.75">
      <c r="A119" s="35"/>
    </row>
    <row r="120" ht="12.75">
      <c r="A120" s="35"/>
    </row>
    <row r="121" ht="12.75">
      <c r="A121" s="35"/>
    </row>
    <row r="122" ht="12.75">
      <c r="A122" s="35"/>
    </row>
    <row r="123" ht="12.75">
      <c r="A123" s="35"/>
    </row>
    <row r="124" ht="12.75">
      <c r="A124" s="35"/>
    </row>
    <row r="125" ht="12.75">
      <c r="A125" s="35"/>
    </row>
    <row r="126" ht="12.75">
      <c r="A126" s="35"/>
    </row>
    <row r="127" ht="12.75">
      <c r="A127" s="35"/>
    </row>
    <row r="128" ht="12.75">
      <c r="A128" s="35"/>
    </row>
    <row r="129" ht="12.75">
      <c r="A129" s="35"/>
    </row>
    <row r="130" ht="12.75">
      <c r="A130" s="35"/>
    </row>
    <row r="131" ht="12.75">
      <c r="A131" s="35"/>
    </row>
    <row r="132" ht="12.75">
      <c r="A132" s="35"/>
    </row>
    <row r="133" ht="12.75">
      <c r="A133" s="35"/>
    </row>
    <row r="134" ht="12.75">
      <c r="A134" s="35"/>
    </row>
    <row r="135" ht="12.75">
      <c r="A135" s="35"/>
    </row>
    <row r="136" ht="12.75">
      <c r="A136" s="35"/>
    </row>
    <row r="137" ht="12.75">
      <c r="A137" s="35"/>
    </row>
    <row r="138" ht="12.75">
      <c r="A138" s="35"/>
    </row>
    <row r="139" ht="12.75">
      <c r="A139" s="35"/>
    </row>
    <row r="140" ht="12.75">
      <c r="A140" s="35"/>
    </row>
    <row r="141" ht="12.75">
      <c r="A141" s="35"/>
    </row>
    <row r="142" ht="12.75">
      <c r="A142" s="35"/>
    </row>
    <row r="143" ht="12.75">
      <c r="A143" s="35"/>
    </row>
    <row r="144" ht="12.75">
      <c r="A144" s="35"/>
    </row>
    <row r="145" ht="12.75">
      <c r="A145" s="35"/>
    </row>
    <row r="146" ht="12.75">
      <c r="A146" s="35"/>
    </row>
    <row r="147" ht="12.75">
      <c r="A147" s="35"/>
    </row>
    <row r="148" ht="12.75">
      <c r="A148" s="35"/>
    </row>
    <row r="149" ht="12.75">
      <c r="A149" s="35"/>
    </row>
    <row r="150" ht="12.75">
      <c r="A150" s="35"/>
    </row>
    <row r="151" ht="12.75">
      <c r="A151" s="35"/>
    </row>
    <row r="152" ht="12.75">
      <c r="A152" s="35"/>
    </row>
    <row r="153" ht="12.75">
      <c r="A153" s="35"/>
    </row>
    <row r="154" ht="12.75">
      <c r="A154" s="35"/>
    </row>
    <row r="155" ht="12.75">
      <c r="A155" s="35"/>
    </row>
    <row r="156" ht="12.75">
      <c r="A156" s="35"/>
    </row>
    <row r="157" ht="12.75">
      <c r="A157" s="35"/>
    </row>
    <row r="158" ht="12.75">
      <c r="A158" s="35"/>
    </row>
    <row r="159" ht="12.75">
      <c r="A159" s="35"/>
    </row>
    <row r="160" ht="12.75">
      <c r="A160" s="35"/>
    </row>
    <row r="161" ht="12.75">
      <c r="A161" s="35"/>
    </row>
    <row r="162" ht="12.75">
      <c r="A162" s="35"/>
    </row>
    <row r="163" ht="12.75">
      <c r="A163" s="35"/>
    </row>
    <row r="164" ht="12.75">
      <c r="A164" s="35"/>
    </row>
    <row r="165" ht="12.75">
      <c r="A165" s="35"/>
    </row>
    <row r="166" ht="12.75">
      <c r="A166" s="35"/>
    </row>
    <row r="167" ht="12.75">
      <c r="A167" s="35"/>
    </row>
    <row r="168" ht="12.75">
      <c r="A168" s="35"/>
    </row>
    <row r="169" ht="12.75">
      <c r="A169" s="35"/>
    </row>
    <row r="170" ht="12.75">
      <c r="A170" s="35"/>
    </row>
    <row r="171" ht="12.75">
      <c r="A171" s="35"/>
    </row>
    <row r="172" ht="12.75">
      <c r="A172" s="35"/>
    </row>
    <row r="173" ht="12.75">
      <c r="A173" s="35"/>
    </row>
    <row r="174" ht="12.75">
      <c r="A174" s="35"/>
    </row>
    <row r="175" ht="12.75">
      <c r="A175" s="35"/>
    </row>
    <row r="176" ht="12.75">
      <c r="A176" s="35"/>
    </row>
    <row r="177" ht="12.75">
      <c r="A177" s="35"/>
    </row>
    <row r="178" ht="12.75">
      <c r="A178" s="35"/>
    </row>
    <row r="179" ht="12.75">
      <c r="A179" s="35"/>
    </row>
    <row r="180" ht="12.75">
      <c r="A180" s="35"/>
    </row>
    <row r="181" ht="12.75">
      <c r="A181" s="35"/>
    </row>
    <row r="182" ht="12.75">
      <c r="A182" s="35"/>
    </row>
    <row r="183" ht="12.75">
      <c r="A183" s="35"/>
    </row>
    <row r="184" ht="12.75">
      <c r="A184" s="35"/>
    </row>
    <row r="185" ht="12.75">
      <c r="A185" s="35"/>
    </row>
    <row r="186" ht="12.75">
      <c r="A186" s="35"/>
    </row>
    <row r="187" ht="12.75">
      <c r="A187" s="35"/>
    </row>
    <row r="188" ht="12.75">
      <c r="A188" s="35"/>
    </row>
    <row r="189" ht="12.75">
      <c r="A189" s="35"/>
    </row>
    <row r="190" ht="12.75">
      <c r="A190" s="35"/>
    </row>
    <row r="191" ht="12.75">
      <c r="A191" s="35"/>
    </row>
    <row r="192" ht="12.75">
      <c r="A192" s="35"/>
    </row>
    <row r="193" ht="12.75">
      <c r="A193" s="35"/>
    </row>
    <row r="194" ht="12.75">
      <c r="A194" s="35"/>
    </row>
    <row r="195" ht="12.75">
      <c r="A195" s="35"/>
    </row>
    <row r="196" ht="12.75">
      <c r="A196" s="35"/>
    </row>
    <row r="197" ht="12.75">
      <c r="A197" s="35"/>
    </row>
    <row r="198" ht="12.75">
      <c r="A198" s="35"/>
    </row>
    <row r="199" ht="12.75">
      <c r="A199" s="35"/>
    </row>
    <row r="200" ht="12.75">
      <c r="A200" s="35"/>
    </row>
    <row r="201" ht="12.75">
      <c r="A201" s="35"/>
    </row>
    <row r="202" ht="12.75">
      <c r="A202" s="35"/>
    </row>
    <row r="203" ht="12.75">
      <c r="A203" s="35"/>
    </row>
    <row r="204" ht="12.75">
      <c r="A204" s="35"/>
    </row>
    <row r="205" ht="12.75">
      <c r="A205" s="35"/>
    </row>
    <row r="206" ht="12.75">
      <c r="A206" s="35"/>
    </row>
    <row r="207" ht="12.75">
      <c r="A207" s="35"/>
    </row>
    <row r="208" ht="12.75">
      <c r="A208" s="35"/>
    </row>
    <row r="209" ht="12.75">
      <c r="A209" s="35"/>
    </row>
    <row r="210" ht="12.75">
      <c r="A210" s="35"/>
    </row>
    <row r="211" ht="12.75">
      <c r="A211" s="35"/>
    </row>
    <row r="212" ht="12.75">
      <c r="A212" s="35"/>
    </row>
    <row r="213" ht="12.75">
      <c r="A213" s="35"/>
    </row>
    <row r="214" ht="12.75">
      <c r="A214" s="35"/>
    </row>
    <row r="215" ht="12.75">
      <c r="A215" s="35"/>
    </row>
    <row r="216" ht="12.75">
      <c r="A216" s="35"/>
    </row>
    <row r="217" ht="12.75">
      <c r="A217" s="35"/>
    </row>
    <row r="218" ht="12.75">
      <c r="A218" s="35"/>
    </row>
    <row r="219" ht="12.75">
      <c r="A219" s="35"/>
    </row>
    <row r="220" ht="12.75">
      <c r="A220" s="35"/>
    </row>
    <row r="221" ht="12.75">
      <c r="A221" s="35"/>
    </row>
    <row r="222" ht="12.75">
      <c r="A222" s="35"/>
    </row>
    <row r="223" ht="12.75">
      <c r="A223" s="35"/>
    </row>
    <row r="224" ht="12.75">
      <c r="A224" s="35"/>
    </row>
    <row r="225" ht="12.75">
      <c r="A225" s="35"/>
    </row>
    <row r="226" ht="12.75">
      <c r="A226" s="35"/>
    </row>
    <row r="227" ht="12.75">
      <c r="A227" s="35"/>
    </row>
    <row r="228" ht="12.75">
      <c r="A228" s="35"/>
    </row>
    <row r="229" ht="12.75">
      <c r="A229" s="35"/>
    </row>
    <row r="230" ht="12.75">
      <c r="A230" s="35"/>
    </row>
    <row r="231" ht="12.75">
      <c r="A231" s="35"/>
    </row>
    <row r="232" ht="12.75">
      <c r="A232" s="35"/>
    </row>
    <row r="233" ht="12.75">
      <c r="A233" s="35"/>
    </row>
    <row r="234" ht="12.75">
      <c r="A234" s="35"/>
    </row>
    <row r="235" ht="12.75">
      <c r="A235" s="35"/>
    </row>
    <row r="236" ht="12.75">
      <c r="A236" s="35"/>
    </row>
    <row r="237" ht="12.75">
      <c r="A237" s="35"/>
    </row>
    <row r="238" ht="12.75">
      <c r="A238" s="35"/>
    </row>
    <row r="239" ht="12.75">
      <c r="A239" s="35"/>
    </row>
    <row r="240" ht="12.75">
      <c r="A240" s="35"/>
    </row>
    <row r="241" ht="12.75">
      <c r="A241" s="35"/>
    </row>
    <row r="242" ht="12.75">
      <c r="A242" s="35"/>
    </row>
    <row r="243" ht="12.75">
      <c r="A243" s="35"/>
    </row>
    <row r="244" ht="12.75">
      <c r="A244" s="35"/>
    </row>
    <row r="245" ht="12.75">
      <c r="A245" s="35"/>
    </row>
    <row r="246" ht="12.75">
      <c r="A246" s="35"/>
    </row>
    <row r="247" ht="12.75">
      <c r="A247" s="35"/>
    </row>
    <row r="248" ht="12.75">
      <c r="A248" s="35"/>
    </row>
    <row r="249" ht="12.75">
      <c r="A249" s="35"/>
    </row>
    <row r="250" ht="12.75">
      <c r="A250" s="35"/>
    </row>
    <row r="251" ht="12.75">
      <c r="A251" s="35"/>
    </row>
    <row r="252" ht="12.75">
      <c r="A252" s="35"/>
    </row>
    <row r="253" ht="12.75">
      <c r="A253" s="35"/>
    </row>
    <row r="254" ht="12.75">
      <c r="A254" s="35"/>
    </row>
    <row r="255" ht="12.75">
      <c r="A255" s="35"/>
    </row>
    <row r="256" ht="12.75">
      <c r="A256" s="35"/>
    </row>
    <row r="257" ht="12.75">
      <c r="A257" s="35"/>
    </row>
    <row r="258" ht="12.75">
      <c r="A258" s="35"/>
    </row>
    <row r="259" ht="12.75">
      <c r="A259" s="35"/>
    </row>
    <row r="260" ht="12.75">
      <c r="A260" s="35"/>
    </row>
    <row r="261" ht="12.75">
      <c r="A261" s="35"/>
    </row>
    <row r="262" ht="12.75">
      <c r="A262" s="35"/>
    </row>
    <row r="263" ht="12.75">
      <c r="A263" s="35"/>
    </row>
    <row r="264" ht="12.75">
      <c r="A264" s="35"/>
    </row>
    <row r="265" ht="12.75">
      <c r="A265" s="35"/>
    </row>
    <row r="266" ht="12.75">
      <c r="A266" s="35"/>
    </row>
    <row r="267" ht="12.75">
      <c r="A267" s="35"/>
    </row>
    <row r="268" ht="12.75">
      <c r="A268" s="35"/>
    </row>
    <row r="269" ht="12.75">
      <c r="A269" s="35"/>
    </row>
    <row r="270" ht="12.75">
      <c r="A270" s="35"/>
    </row>
    <row r="271" ht="12.75">
      <c r="A271" s="35"/>
    </row>
    <row r="272" ht="12.75">
      <c r="A272" s="35"/>
    </row>
    <row r="273" ht="12.75">
      <c r="A273" s="35"/>
    </row>
    <row r="274" ht="12.75">
      <c r="A274" s="35"/>
    </row>
    <row r="275" ht="12.75">
      <c r="A275" s="35"/>
    </row>
    <row r="276" ht="12.75">
      <c r="A276" s="35"/>
    </row>
    <row r="277" ht="12.75">
      <c r="A277" s="35"/>
    </row>
    <row r="278" ht="12.75">
      <c r="A278" s="35"/>
    </row>
    <row r="279" ht="12.75">
      <c r="A279" s="35"/>
    </row>
    <row r="280" ht="12.75">
      <c r="A280" s="35"/>
    </row>
    <row r="281" ht="12.75">
      <c r="A281" s="35"/>
    </row>
    <row r="282" ht="12.75">
      <c r="A282" s="35"/>
    </row>
    <row r="283" ht="12.75">
      <c r="A283" s="35"/>
    </row>
    <row r="284" ht="12.75">
      <c r="A284" s="35"/>
    </row>
    <row r="285" ht="12.75">
      <c r="A285" s="35"/>
    </row>
    <row r="286" ht="12.75">
      <c r="A286" s="35"/>
    </row>
    <row r="287" ht="12.75">
      <c r="A287" s="35"/>
    </row>
    <row r="288" ht="12.75">
      <c r="A288" s="35"/>
    </row>
    <row r="289" ht="12.75">
      <c r="A289" s="35"/>
    </row>
    <row r="290" ht="12.75">
      <c r="A290" s="35"/>
    </row>
    <row r="291" ht="12.75">
      <c r="A291" s="35"/>
    </row>
    <row r="292" ht="12.75">
      <c r="A292" s="35"/>
    </row>
    <row r="293" ht="12.75">
      <c r="A293" s="35"/>
    </row>
    <row r="294" ht="12.75">
      <c r="A294" s="35"/>
    </row>
    <row r="295" ht="12.75">
      <c r="A295" s="35"/>
    </row>
    <row r="296" ht="12.75">
      <c r="A296" s="35"/>
    </row>
    <row r="297" ht="12.75">
      <c r="A297" s="35"/>
    </row>
    <row r="298" ht="12.75">
      <c r="A298" s="35"/>
    </row>
    <row r="299" ht="12.75">
      <c r="A299" s="35"/>
    </row>
    <row r="300" ht="12.75">
      <c r="A300" s="35"/>
    </row>
    <row r="301" ht="12.75">
      <c r="A301" s="35"/>
    </row>
    <row r="302" ht="12.75">
      <c r="A302" s="35"/>
    </row>
    <row r="303" ht="12.75">
      <c r="A303" s="35"/>
    </row>
    <row r="304" ht="12.75">
      <c r="A304" s="35"/>
    </row>
    <row r="305" ht="12.75">
      <c r="A305" s="35"/>
    </row>
    <row r="306" ht="12.75">
      <c r="A306" s="35"/>
    </row>
    <row r="307" ht="12.75">
      <c r="A307" s="35"/>
    </row>
    <row r="308" ht="12.75">
      <c r="A308" s="35"/>
    </row>
    <row r="309" ht="12.75">
      <c r="A309" s="35"/>
    </row>
    <row r="310" ht="12.75">
      <c r="A310" s="35"/>
    </row>
    <row r="311" ht="12.75">
      <c r="A311" s="35"/>
    </row>
    <row r="312" ht="12.75">
      <c r="A312" s="35"/>
    </row>
    <row r="313" ht="12.75">
      <c r="A313" s="35"/>
    </row>
    <row r="314" ht="12.75">
      <c r="A314" s="35"/>
    </row>
    <row r="315" ht="12.75">
      <c r="A315" s="35"/>
    </row>
    <row r="316" ht="12.75">
      <c r="A316" s="35"/>
    </row>
    <row r="317" ht="12.75">
      <c r="A317" s="35"/>
    </row>
    <row r="318" ht="12.75">
      <c r="A318" s="35"/>
    </row>
    <row r="319" ht="12.75">
      <c r="A319" s="35"/>
    </row>
    <row r="320" ht="12.75">
      <c r="A320" s="35"/>
    </row>
    <row r="321" ht="12.75">
      <c r="A321" s="35"/>
    </row>
    <row r="322" ht="12.75">
      <c r="A322" s="35"/>
    </row>
    <row r="323" ht="12.75">
      <c r="A323" s="35"/>
    </row>
    <row r="324" ht="12.75">
      <c r="A324" s="35"/>
    </row>
    <row r="325" ht="12.75">
      <c r="A325" s="35"/>
    </row>
    <row r="326" ht="12.75">
      <c r="A326" s="35"/>
    </row>
    <row r="327" ht="12.75">
      <c r="A327" s="35"/>
    </row>
    <row r="328" ht="12.75">
      <c r="A328" s="35"/>
    </row>
    <row r="329" ht="12.75">
      <c r="A329" s="35"/>
    </row>
    <row r="330" ht="12.75">
      <c r="A330" s="35"/>
    </row>
    <row r="331" ht="12.75">
      <c r="A331" s="35"/>
    </row>
    <row r="332" ht="12.75">
      <c r="A332" s="35"/>
    </row>
    <row r="333" ht="12.75">
      <c r="A333" s="35"/>
    </row>
    <row r="334" ht="12.75">
      <c r="A334" s="35"/>
    </row>
    <row r="335" ht="12.75">
      <c r="A335" s="35"/>
    </row>
    <row r="336" ht="12.75">
      <c r="A336" s="35"/>
    </row>
    <row r="337" ht="12.75">
      <c r="A337" s="35"/>
    </row>
    <row r="338" ht="12.75">
      <c r="A338" s="35"/>
    </row>
    <row r="339" ht="12.75">
      <c r="A339" s="35"/>
    </row>
    <row r="340" ht="12.75">
      <c r="A340" s="35"/>
    </row>
    <row r="341" ht="12.75">
      <c r="A341" s="35"/>
    </row>
    <row r="342" ht="12.75">
      <c r="A342" s="35"/>
    </row>
    <row r="343" ht="12.75">
      <c r="A343" s="35"/>
    </row>
    <row r="344" ht="12.75">
      <c r="A344" s="35"/>
    </row>
    <row r="345" ht="12.75">
      <c r="A345" s="35"/>
    </row>
    <row r="346" ht="12.75">
      <c r="A346" s="35"/>
    </row>
    <row r="347" ht="12.75">
      <c r="A347" s="35"/>
    </row>
    <row r="348" ht="12.75">
      <c r="A348" s="35"/>
    </row>
    <row r="349" ht="12.75">
      <c r="A349" s="35"/>
    </row>
    <row r="350" ht="12.75">
      <c r="A350" s="35"/>
    </row>
    <row r="351" ht="12.75">
      <c r="A351" s="35"/>
    </row>
    <row r="352" ht="12.75">
      <c r="A352" s="35"/>
    </row>
    <row r="353" ht="12.75">
      <c r="A353" s="35"/>
    </row>
    <row r="354" ht="12.75">
      <c r="A354" s="35"/>
    </row>
    <row r="355" ht="12.75">
      <c r="A355" s="35"/>
    </row>
    <row r="356" ht="12.75">
      <c r="A356" s="35"/>
    </row>
    <row r="357" ht="12.75">
      <c r="A357" s="35"/>
    </row>
    <row r="358" ht="12.75">
      <c r="A358" s="35"/>
    </row>
    <row r="359" ht="12.75">
      <c r="A359" s="35"/>
    </row>
    <row r="360" ht="12.75">
      <c r="A360" s="35"/>
    </row>
    <row r="361" ht="12.75">
      <c r="A361" s="35"/>
    </row>
    <row r="362" ht="12.75">
      <c r="A362" s="35"/>
    </row>
    <row r="363" ht="12.75">
      <c r="A363" s="35"/>
    </row>
    <row r="364" ht="12.75">
      <c r="A364" s="35"/>
    </row>
    <row r="365" ht="12.75">
      <c r="A365" s="35"/>
    </row>
    <row r="366" ht="12.75">
      <c r="A366" s="35"/>
    </row>
    <row r="367" ht="12.75">
      <c r="A367" s="35"/>
    </row>
    <row r="368" ht="12.75">
      <c r="A368" s="35"/>
    </row>
    <row r="369" ht="12.75">
      <c r="A369" s="35"/>
    </row>
    <row r="370" ht="12.75">
      <c r="A370" s="35"/>
    </row>
    <row r="371" ht="12.75">
      <c r="A371" s="35"/>
    </row>
    <row r="372" ht="12.75">
      <c r="A372" s="35"/>
    </row>
    <row r="373" ht="12.75">
      <c r="A373" s="35"/>
    </row>
    <row r="374" ht="12.75">
      <c r="A374" s="35"/>
    </row>
    <row r="375" ht="12.75">
      <c r="A375" s="35"/>
    </row>
    <row r="376" ht="12.75">
      <c r="A376" s="35"/>
    </row>
    <row r="377" ht="12.75">
      <c r="A377" s="35"/>
    </row>
    <row r="378" ht="12.75">
      <c r="A378" s="35"/>
    </row>
    <row r="379" ht="12.75">
      <c r="A379" s="35"/>
    </row>
    <row r="380" ht="12.75">
      <c r="A380" s="35"/>
    </row>
    <row r="381" ht="12.75">
      <c r="A381" s="35"/>
    </row>
    <row r="382" ht="12.75">
      <c r="A382" s="35"/>
    </row>
    <row r="383" ht="12.75">
      <c r="A383" s="35"/>
    </row>
    <row r="384" ht="12.75">
      <c r="A384" s="35"/>
    </row>
    <row r="385" ht="12.75">
      <c r="A385" s="35"/>
    </row>
    <row r="386" ht="12.75">
      <c r="A386" s="35"/>
    </row>
    <row r="387" ht="12.75">
      <c r="A387" s="35"/>
    </row>
    <row r="388" ht="12.75">
      <c r="A388" s="35"/>
    </row>
    <row r="389" ht="12.75">
      <c r="A389" s="35"/>
    </row>
    <row r="390" ht="12.75">
      <c r="A390" s="35"/>
    </row>
    <row r="391" ht="12.75">
      <c r="A391" s="35"/>
    </row>
    <row r="392" ht="12.75">
      <c r="A392" s="35"/>
    </row>
    <row r="393" ht="12.75">
      <c r="A393" s="35"/>
    </row>
    <row r="394" ht="12.75">
      <c r="A394" s="35"/>
    </row>
    <row r="395" ht="12.75">
      <c r="A395" s="35"/>
    </row>
    <row r="396" ht="12.75">
      <c r="A396" s="35"/>
    </row>
    <row r="397" ht="12.75">
      <c r="A397" s="35"/>
    </row>
    <row r="398" ht="12.75">
      <c r="A398" s="35"/>
    </row>
    <row r="399" ht="12.75">
      <c r="A399" s="35"/>
    </row>
    <row r="400" ht="12.75">
      <c r="A400" s="35"/>
    </row>
    <row r="401" ht="12.75">
      <c r="A401" s="35"/>
    </row>
    <row r="402" ht="12.75">
      <c r="A402" s="35"/>
    </row>
    <row r="403" ht="12.75">
      <c r="A403" s="35"/>
    </row>
    <row r="404" ht="12.75">
      <c r="A404" s="35"/>
    </row>
    <row r="405" ht="12.75">
      <c r="A405" s="35"/>
    </row>
    <row r="406" ht="12.75">
      <c r="A406" s="35"/>
    </row>
    <row r="407" ht="12.75">
      <c r="A407" s="35"/>
    </row>
    <row r="408" ht="12.75">
      <c r="A408" s="35"/>
    </row>
    <row r="409" ht="12.75">
      <c r="A409" s="35"/>
    </row>
    <row r="410" ht="12.75">
      <c r="A410" s="35"/>
    </row>
    <row r="411" ht="12.75">
      <c r="A411" s="35"/>
    </row>
    <row r="412" ht="12.75">
      <c r="A412" s="35"/>
    </row>
    <row r="413" ht="12.75">
      <c r="A413" s="35"/>
    </row>
    <row r="414" ht="12.75">
      <c r="A414" s="35"/>
    </row>
    <row r="415" ht="12.75">
      <c r="A415" s="35"/>
    </row>
    <row r="416" ht="12.75">
      <c r="A416" s="35"/>
    </row>
    <row r="417" ht="12.75">
      <c r="A417" s="35"/>
    </row>
    <row r="418" ht="12.75">
      <c r="A418" s="35"/>
    </row>
    <row r="419" ht="12.75">
      <c r="A419" s="35"/>
    </row>
    <row r="420" ht="12.75">
      <c r="A420" s="35"/>
    </row>
    <row r="421" ht="12.75">
      <c r="A421" s="35"/>
    </row>
    <row r="422" ht="12.75">
      <c r="A422" s="35"/>
    </row>
    <row r="423" ht="12.75">
      <c r="A423" s="35"/>
    </row>
    <row r="424" ht="12.75">
      <c r="A424" s="35"/>
    </row>
    <row r="425" ht="12.75">
      <c r="A425" s="35"/>
    </row>
    <row r="426" ht="12.75">
      <c r="A426" s="35"/>
    </row>
    <row r="427" ht="12.75">
      <c r="A427" s="35"/>
    </row>
    <row r="428" ht="12.75">
      <c r="A428" s="35"/>
    </row>
    <row r="429" ht="12.75">
      <c r="A429" s="35"/>
    </row>
    <row r="430" ht="12.75">
      <c r="A430" s="35"/>
    </row>
    <row r="431" ht="12.75">
      <c r="A431" s="35"/>
    </row>
    <row r="432" ht="12.75">
      <c r="A432" s="35"/>
    </row>
    <row r="433" ht="12.75">
      <c r="A433" s="35"/>
    </row>
    <row r="434" ht="12.75">
      <c r="A434" s="35"/>
    </row>
  </sheetData>
  <sheetProtection password="9989" sheet="1" objects="1" scenarios="1" selectLockedCells="1"/>
  <mergeCells count="10">
    <mergeCell ref="L2:O2"/>
    <mergeCell ref="E4:F4"/>
    <mergeCell ref="E5:F5"/>
    <mergeCell ref="E2:F2"/>
    <mergeCell ref="C10:F10"/>
    <mergeCell ref="D8:F8"/>
    <mergeCell ref="G2:J2"/>
    <mergeCell ref="C6:F6"/>
    <mergeCell ref="C7:F7"/>
    <mergeCell ref="C9:F9"/>
  </mergeCells>
  <conditionalFormatting sqref="G6">
    <cfRule type="expression" priority="1" dxfId="0" stopIfTrue="1">
      <formula>$T$6=2</formula>
    </cfRule>
  </conditionalFormatting>
  <conditionalFormatting sqref="G7">
    <cfRule type="expression" priority="2" dxfId="0" stopIfTrue="1">
      <formula>$T$7=2</formula>
    </cfRule>
  </conditionalFormatting>
  <conditionalFormatting sqref="H7">
    <cfRule type="expression" priority="3" dxfId="0" stopIfTrue="1">
      <formula>$T$7=3</formula>
    </cfRule>
  </conditionalFormatting>
  <conditionalFormatting sqref="I7">
    <cfRule type="expression" priority="4" dxfId="0" stopIfTrue="1">
      <formula>$T$7=4</formula>
    </cfRule>
  </conditionalFormatting>
  <conditionalFormatting sqref="J7">
    <cfRule type="expression" priority="5" dxfId="0" stopIfTrue="1">
      <formula>$T$7=5</formula>
    </cfRule>
  </conditionalFormatting>
  <conditionalFormatting sqref="K7">
    <cfRule type="expression" priority="6" dxfId="0" stopIfTrue="1">
      <formula>$T$7=6</formula>
    </cfRule>
  </conditionalFormatting>
  <conditionalFormatting sqref="L7">
    <cfRule type="expression" priority="7" dxfId="0" stopIfTrue="1">
      <formula>$T$7=7</formula>
    </cfRule>
  </conditionalFormatting>
  <conditionalFormatting sqref="G9">
    <cfRule type="expression" priority="8" dxfId="0" stopIfTrue="1">
      <formula>$T$9=2</formula>
    </cfRule>
  </conditionalFormatting>
  <conditionalFormatting sqref="H9">
    <cfRule type="expression" priority="9" dxfId="0" stopIfTrue="1">
      <formula>$T$9=3</formula>
    </cfRule>
  </conditionalFormatting>
  <conditionalFormatting sqref="I9">
    <cfRule type="expression" priority="10" dxfId="0" stopIfTrue="1">
      <formula>$T$9=4</formula>
    </cfRule>
  </conditionalFormatting>
  <conditionalFormatting sqref="J9">
    <cfRule type="expression" priority="11" dxfId="0" stopIfTrue="1">
      <formula>$T$9=5</formula>
    </cfRule>
  </conditionalFormatting>
  <conditionalFormatting sqref="K9">
    <cfRule type="expression" priority="12" dxfId="0" stopIfTrue="1">
      <formula>$T$9=6</formula>
    </cfRule>
  </conditionalFormatting>
  <conditionalFormatting sqref="L9">
    <cfRule type="expression" priority="13" dxfId="0" stopIfTrue="1">
      <formula>$T$9=7</formula>
    </cfRule>
  </conditionalFormatting>
  <conditionalFormatting sqref="G10">
    <cfRule type="expression" priority="14" dxfId="0" stopIfTrue="1">
      <formula>$T$10=2</formula>
    </cfRule>
  </conditionalFormatting>
  <conditionalFormatting sqref="H6">
    <cfRule type="expression" priority="15" dxfId="0" stopIfTrue="1">
      <formula>$T$6=3</formula>
    </cfRule>
  </conditionalFormatting>
  <conditionalFormatting sqref="I6">
    <cfRule type="expression" priority="16" dxfId="0" stopIfTrue="1">
      <formula>$T$6=4</formula>
    </cfRule>
  </conditionalFormatting>
  <conditionalFormatting sqref="J6">
    <cfRule type="expression" priority="17" dxfId="0" stopIfTrue="1">
      <formula>$T$6=5</formula>
    </cfRule>
  </conditionalFormatting>
  <conditionalFormatting sqref="K6">
    <cfRule type="expression" priority="18" dxfId="0" stopIfTrue="1">
      <formula>$T$6=6</formula>
    </cfRule>
  </conditionalFormatting>
  <conditionalFormatting sqref="L6">
    <cfRule type="expression" priority="19" dxfId="0" stopIfTrue="1">
      <formula>$T$6=7</formula>
    </cfRule>
  </conditionalFormatting>
  <conditionalFormatting sqref="H10">
    <cfRule type="expression" priority="20" dxfId="0" stopIfTrue="1">
      <formula>$T$10=3</formula>
    </cfRule>
  </conditionalFormatting>
  <conditionalFormatting sqref="I10">
    <cfRule type="expression" priority="21" dxfId="0" stopIfTrue="1">
      <formula>$T$10=4</formula>
    </cfRule>
  </conditionalFormatting>
  <conditionalFormatting sqref="J10">
    <cfRule type="expression" priority="22" dxfId="0" stopIfTrue="1">
      <formula>$T$10=5</formula>
    </cfRule>
  </conditionalFormatting>
  <conditionalFormatting sqref="K10">
    <cfRule type="expression" priority="23" dxfId="0" stopIfTrue="1">
      <formula>$T$10=6</formula>
    </cfRule>
  </conditionalFormatting>
  <conditionalFormatting sqref="L10">
    <cfRule type="expression" priority="24" dxfId="0" stopIfTrue="1">
      <formula>$T$10=7</formula>
    </cfRule>
  </conditionalFormatting>
  <printOptions/>
  <pageMargins left="0.75" right="0.75" top="1" bottom="1" header="0.5" footer="0.5"/>
  <pageSetup fitToHeight="1" fitToWidth="1" horizontalDpi="300" verticalDpi="300" orientation="portrait" scale="94" r:id="rId2"/>
  <drawing r:id="rId1"/>
</worksheet>
</file>

<file path=xl/worksheets/sheet3.xml><?xml version="1.0" encoding="utf-8"?>
<worksheet xmlns="http://schemas.openxmlformats.org/spreadsheetml/2006/main" xmlns:r="http://schemas.openxmlformats.org/officeDocument/2006/relationships">
  <sheetPr codeName="Sheet21">
    <tabColor indexed="57"/>
    <pageSetUpPr fitToPage="1"/>
  </sheetPr>
  <dimension ref="A1:AF79"/>
  <sheetViews>
    <sheetView showGridLines="0" showRowColHeaders="0" workbookViewId="0" topLeftCell="A1">
      <selection activeCell="E2" sqref="E2:H2"/>
    </sheetView>
  </sheetViews>
  <sheetFormatPr defaultColWidth="9.140625" defaultRowHeight="12.75"/>
  <cols>
    <col min="1" max="1" width="14.8515625" style="0" customWidth="1"/>
    <col min="2" max="11" width="5.7109375" style="0" customWidth="1"/>
    <col min="12" max="12" width="6.28125" style="0" customWidth="1"/>
    <col min="13" max="13" width="4.7109375" style="0" customWidth="1"/>
    <col min="14" max="14" width="7.140625" style="0" customWidth="1"/>
    <col min="15" max="15" width="3.7109375" style="0" customWidth="1"/>
    <col min="16" max="16" width="1.57421875" style="0" customWidth="1"/>
  </cols>
  <sheetData>
    <row r="1" spans="1:32" ht="10.5" customHeight="1">
      <c r="A1" s="121"/>
      <c r="B1" s="121"/>
      <c r="C1" s="121"/>
      <c r="D1" s="121"/>
      <c r="E1" s="121"/>
      <c r="F1" s="121"/>
      <c r="G1" s="121"/>
      <c r="H1" s="121"/>
      <c r="I1" s="121"/>
      <c r="J1" s="121"/>
      <c r="K1" s="121"/>
      <c r="L1" s="121"/>
      <c r="M1" s="121"/>
      <c r="N1" s="121"/>
      <c r="O1" s="121"/>
      <c r="P1" s="121"/>
      <c r="Q1" s="121"/>
      <c r="R1" s="121"/>
      <c r="S1" s="121"/>
      <c r="T1" s="122"/>
      <c r="U1" s="122"/>
      <c r="V1" s="122"/>
      <c r="W1" s="122"/>
      <c r="X1" s="122"/>
      <c r="Y1" s="122"/>
      <c r="Z1" s="122"/>
      <c r="AA1" s="122"/>
      <c r="AB1" s="122"/>
      <c r="AC1" s="122"/>
      <c r="AD1" s="122"/>
      <c r="AE1" s="122"/>
      <c r="AF1" s="122"/>
    </row>
    <row r="2" spans="1:32" ht="15" customHeight="1">
      <c r="A2" s="121"/>
      <c r="B2" s="123"/>
      <c r="C2" s="124" t="s">
        <v>21</v>
      </c>
      <c r="D2" s="124"/>
      <c r="E2" s="102"/>
      <c r="F2" s="103"/>
      <c r="G2" s="103"/>
      <c r="H2" s="104"/>
      <c r="I2" s="125" t="s">
        <v>22</v>
      </c>
      <c r="J2" s="102"/>
      <c r="K2" s="103"/>
      <c r="L2" s="103"/>
      <c r="M2" s="103"/>
      <c r="N2" s="104"/>
      <c r="O2" s="121"/>
      <c r="P2" s="121"/>
      <c r="Q2" s="121"/>
      <c r="R2" s="121"/>
      <c r="S2" s="121"/>
      <c r="T2" s="122"/>
      <c r="U2" s="122"/>
      <c r="V2" s="122"/>
      <c r="W2" s="122"/>
      <c r="X2" s="122"/>
      <c r="Y2" s="122"/>
      <c r="Z2" s="122"/>
      <c r="AA2" s="122"/>
      <c r="AB2" s="122"/>
      <c r="AC2" s="122"/>
      <c r="AD2" s="122"/>
      <c r="AE2" s="122"/>
      <c r="AF2" s="122"/>
    </row>
    <row r="3" spans="1:32" ht="3.75" customHeight="1">
      <c r="A3" s="121"/>
      <c r="B3" s="121"/>
      <c r="C3" s="121"/>
      <c r="D3" s="121"/>
      <c r="E3" s="121"/>
      <c r="F3" s="121"/>
      <c r="G3" s="121"/>
      <c r="H3" s="121"/>
      <c r="I3" s="121"/>
      <c r="J3" s="121"/>
      <c r="K3" s="121"/>
      <c r="L3" s="121"/>
      <c r="M3" s="121"/>
      <c r="N3" s="121"/>
      <c r="O3" s="121"/>
      <c r="P3" s="121"/>
      <c r="Q3" s="121"/>
      <c r="R3" s="121"/>
      <c r="S3" s="121"/>
      <c r="T3" s="122"/>
      <c r="U3" s="122"/>
      <c r="V3" s="122"/>
      <c r="W3" s="122"/>
      <c r="X3" s="122"/>
      <c r="Y3" s="122"/>
      <c r="Z3" s="122"/>
      <c r="AA3" s="122"/>
      <c r="AB3" s="122"/>
      <c r="AC3" s="122"/>
      <c r="AD3" s="122"/>
      <c r="AE3" s="122"/>
      <c r="AF3" s="122"/>
    </row>
    <row r="4" spans="1:32" ht="12.75" customHeight="1">
      <c r="A4" s="121"/>
      <c r="B4" s="123"/>
      <c r="C4" s="133" t="s">
        <v>24</v>
      </c>
      <c r="D4" s="133"/>
      <c r="E4" s="42">
        <v>2</v>
      </c>
      <c r="F4" s="42">
        <v>3</v>
      </c>
      <c r="G4" s="42">
        <v>4</v>
      </c>
      <c r="H4" s="42">
        <v>5</v>
      </c>
      <c r="I4" s="42">
        <v>6</v>
      </c>
      <c r="J4" s="42">
        <v>7</v>
      </c>
      <c r="K4" s="121"/>
      <c r="L4" s="121"/>
      <c r="M4" s="121"/>
      <c r="N4" s="121"/>
      <c r="O4" s="121"/>
      <c r="P4" s="121"/>
      <c r="Q4" s="121"/>
      <c r="R4" s="121"/>
      <c r="S4" s="121"/>
      <c r="T4" s="122"/>
      <c r="U4" s="122"/>
      <c r="V4" s="122"/>
      <c r="W4" s="122"/>
      <c r="X4" s="122"/>
      <c r="Y4" s="122"/>
      <c r="Z4" s="122"/>
      <c r="AA4" s="122"/>
      <c r="AB4" s="122"/>
      <c r="AC4" s="122"/>
      <c r="AD4" s="122"/>
      <c r="AE4" s="122"/>
      <c r="AF4" s="122"/>
    </row>
    <row r="5" spans="1:32" ht="12" customHeight="1">
      <c r="A5" s="121"/>
      <c r="B5" s="123"/>
      <c r="C5" s="134" t="s">
        <v>23</v>
      </c>
      <c r="D5" s="134"/>
      <c r="E5" s="42">
        <v>125</v>
      </c>
      <c r="F5" s="42">
        <v>250</v>
      </c>
      <c r="G5" s="42">
        <v>500</v>
      </c>
      <c r="H5" s="42" t="s">
        <v>7</v>
      </c>
      <c r="I5" s="42" t="s">
        <v>8</v>
      </c>
      <c r="J5" s="42" t="s">
        <v>9</v>
      </c>
      <c r="K5" s="121"/>
      <c r="L5" s="121"/>
      <c r="M5" s="121"/>
      <c r="N5" s="121"/>
      <c r="O5" s="121"/>
      <c r="P5" s="121"/>
      <c r="Q5" s="121"/>
      <c r="R5" s="121"/>
      <c r="S5" s="121"/>
      <c r="T5" s="122"/>
      <c r="U5" s="122"/>
      <c r="V5" s="122"/>
      <c r="W5" s="122"/>
      <c r="X5" s="122"/>
      <c r="Y5" s="122"/>
      <c r="Z5" s="122"/>
      <c r="AA5" s="122"/>
      <c r="AB5" s="122"/>
      <c r="AC5" s="122"/>
      <c r="AD5" s="122"/>
      <c r="AE5" s="122"/>
      <c r="AF5" s="122"/>
    </row>
    <row r="6" spans="1:32" ht="12.75">
      <c r="A6" s="121"/>
      <c r="B6" s="133" t="s">
        <v>61</v>
      </c>
      <c r="C6" s="133"/>
      <c r="D6" s="133"/>
      <c r="E6" s="83">
        <v>40</v>
      </c>
      <c r="F6" s="83">
        <v>40</v>
      </c>
      <c r="G6" s="83">
        <v>40</v>
      </c>
      <c r="H6" s="83">
        <v>40</v>
      </c>
      <c r="I6" s="83">
        <v>40</v>
      </c>
      <c r="J6" s="83">
        <v>40</v>
      </c>
      <c r="K6" s="105" t="str">
        <f>CONCATENATE("RC",'NC Calcs'!T5,'NC Calcs'!U8)</f>
        <v>RC40 Hiss</v>
      </c>
      <c r="L6" s="106"/>
      <c r="M6" s="107"/>
      <c r="N6" s="43" t="str">
        <f>CONCATENATE('NC Calcs'!I7," dBa")</f>
        <v>47 dBa</v>
      </c>
      <c r="O6" s="121"/>
      <c r="P6" s="121"/>
      <c r="Q6" s="121"/>
      <c r="R6" s="121"/>
      <c r="S6" s="121"/>
      <c r="T6" s="122"/>
      <c r="U6" s="122"/>
      <c r="V6" s="122"/>
      <c r="W6" s="122"/>
      <c r="X6" s="122"/>
      <c r="Y6" s="122"/>
      <c r="Z6" s="122"/>
      <c r="AA6" s="122"/>
      <c r="AB6" s="122"/>
      <c r="AC6" s="122"/>
      <c r="AD6" s="122"/>
      <c r="AE6" s="122"/>
      <c r="AF6" s="122"/>
    </row>
    <row r="7" spans="1:32" ht="12.75">
      <c r="A7" s="121"/>
      <c r="B7" s="133" t="s">
        <v>60</v>
      </c>
      <c r="C7" s="133"/>
      <c r="D7" s="133"/>
      <c r="E7" s="84">
        <v>5</v>
      </c>
      <c r="F7" s="84">
        <v>5</v>
      </c>
      <c r="G7" s="84">
        <v>5</v>
      </c>
      <c r="H7" s="84">
        <v>5</v>
      </c>
      <c r="I7" s="84">
        <v>5</v>
      </c>
      <c r="J7" s="84">
        <v>5</v>
      </c>
      <c r="K7" s="121"/>
      <c r="L7" s="121"/>
      <c r="M7" s="121"/>
      <c r="N7" s="121"/>
      <c r="O7" s="121"/>
      <c r="P7" s="121"/>
      <c r="Q7" s="121"/>
      <c r="R7" s="121"/>
      <c r="S7" s="121"/>
      <c r="T7" s="122"/>
      <c r="U7" s="122"/>
      <c r="V7" s="122"/>
      <c r="W7" s="122"/>
      <c r="X7" s="122"/>
      <c r="Y7" s="122"/>
      <c r="Z7" s="122"/>
      <c r="AA7" s="122"/>
      <c r="AB7" s="122"/>
      <c r="AC7" s="122"/>
      <c r="AD7" s="122"/>
      <c r="AE7" s="122"/>
      <c r="AF7" s="122"/>
    </row>
    <row r="8" spans="1:32" ht="12.75">
      <c r="A8" s="125"/>
      <c r="B8" s="150" t="s">
        <v>62</v>
      </c>
      <c r="C8" s="150"/>
      <c r="D8" s="151"/>
      <c r="E8" s="41">
        <f aca="true" t="shared" si="0" ref="E8:J8">E6-E7</f>
        <v>35</v>
      </c>
      <c r="F8" s="41">
        <f t="shared" si="0"/>
        <v>35</v>
      </c>
      <c r="G8" s="41">
        <f t="shared" si="0"/>
        <v>35</v>
      </c>
      <c r="H8" s="41">
        <f t="shared" si="0"/>
        <v>35</v>
      </c>
      <c r="I8" s="41">
        <f t="shared" si="0"/>
        <v>35</v>
      </c>
      <c r="J8" s="41">
        <f t="shared" si="0"/>
        <v>35</v>
      </c>
      <c r="K8" s="105" t="str">
        <f>CONCATENATE("RC",'NC Calcs'!T13,'NC Calcs'!U16)</f>
        <v>RC35 Hiss</v>
      </c>
      <c r="L8" s="106"/>
      <c r="M8" s="107"/>
      <c r="N8" s="63" t="str">
        <f>CONCATENATE('NC Calcs'!I8," dBa")</f>
        <v>42 dBa</v>
      </c>
      <c r="O8" s="121"/>
      <c r="P8" s="121"/>
      <c r="Q8" s="121"/>
      <c r="R8" s="121"/>
      <c r="S8" s="121"/>
      <c r="T8" s="122"/>
      <c r="U8" s="122"/>
      <c r="V8" s="122"/>
      <c r="W8" s="122"/>
      <c r="X8" s="122"/>
      <c r="Y8" s="122"/>
      <c r="Z8" s="122"/>
      <c r="AA8" s="122"/>
      <c r="AB8" s="122"/>
      <c r="AC8" s="122"/>
      <c r="AD8" s="122"/>
      <c r="AE8" s="122"/>
      <c r="AF8" s="122"/>
    </row>
    <row r="9" spans="1:32" ht="12.75">
      <c r="A9" s="121"/>
      <c r="B9" s="121"/>
      <c r="C9" s="121"/>
      <c r="D9" s="121"/>
      <c r="E9" s="121"/>
      <c r="F9" s="121"/>
      <c r="G9" s="121"/>
      <c r="H9" s="121"/>
      <c r="I9" s="121"/>
      <c r="J9" s="121"/>
      <c r="K9" s="121"/>
      <c r="L9" s="121"/>
      <c r="M9" s="121"/>
      <c r="N9" s="121"/>
      <c r="O9" s="121"/>
      <c r="P9" s="121"/>
      <c r="Q9" s="121"/>
      <c r="R9" s="121"/>
      <c r="S9" s="121"/>
      <c r="T9" s="122"/>
      <c r="U9" s="122"/>
      <c r="V9" s="122"/>
      <c r="W9" s="122"/>
      <c r="X9" s="122"/>
      <c r="Y9" s="122"/>
      <c r="Z9" s="122"/>
      <c r="AA9" s="122"/>
      <c r="AB9" s="122"/>
      <c r="AC9" s="122"/>
      <c r="AD9" s="122"/>
      <c r="AE9" s="122"/>
      <c r="AF9" s="122"/>
    </row>
    <row r="10" spans="1:32" ht="12.75">
      <c r="A10" s="121"/>
      <c r="B10" s="121"/>
      <c r="C10" s="121"/>
      <c r="D10" s="121"/>
      <c r="E10" s="121"/>
      <c r="F10" s="121"/>
      <c r="G10" s="121"/>
      <c r="H10" s="121"/>
      <c r="I10" s="121"/>
      <c r="J10" s="121"/>
      <c r="K10" s="121"/>
      <c r="L10" s="121"/>
      <c r="M10" s="121"/>
      <c r="N10" s="121"/>
      <c r="O10" s="121"/>
      <c r="P10" s="121"/>
      <c r="Q10" s="121"/>
      <c r="R10" s="121"/>
      <c r="S10" s="121"/>
      <c r="T10" s="122"/>
      <c r="U10" s="122"/>
      <c r="V10" s="122"/>
      <c r="W10" s="122"/>
      <c r="X10" s="122"/>
      <c r="Y10" s="122"/>
      <c r="Z10" s="122"/>
      <c r="AA10" s="122"/>
      <c r="AB10" s="122"/>
      <c r="AC10" s="122"/>
      <c r="AD10" s="122"/>
      <c r="AE10" s="122"/>
      <c r="AF10" s="122"/>
    </row>
    <row r="11" spans="1:32" ht="12.75">
      <c r="A11" s="121"/>
      <c r="B11" s="121"/>
      <c r="C11" s="121"/>
      <c r="D11" s="121"/>
      <c r="E11" s="121"/>
      <c r="F11" s="121"/>
      <c r="G11" s="121"/>
      <c r="H11" s="121"/>
      <c r="I11" s="121"/>
      <c r="J11" s="121"/>
      <c r="K11" s="121"/>
      <c r="L11" s="121"/>
      <c r="M11" s="121"/>
      <c r="N11" s="121"/>
      <c r="O11" s="121"/>
      <c r="P11" s="121"/>
      <c r="Q11" s="121"/>
      <c r="R11" s="121"/>
      <c r="S11" s="121"/>
      <c r="T11" s="122"/>
      <c r="U11" s="122"/>
      <c r="V11" s="122"/>
      <c r="W11" s="122"/>
      <c r="X11" s="122"/>
      <c r="Y11" s="122"/>
      <c r="Z11" s="122"/>
      <c r="AA11" s="122"/>
      <c r="AB11" s="122"/>
      <c r="AC11" s="122"/>
      <c r="AD11" s="122"/>
      <c r="AE11" s="122"/>
      <c r="AF11" s="122"/>
    </row>
    <row r="12" spans="1:32" ht="12.75">
      <c r="A12" s="121"/>
      <c r="B12" s="121"/>
      <c r="C12" s="121"/>
      <c r="D12" s="121"/>
      <c r="E12" s="121"/>
      <c r="F12" s="121"/>
      <c r="G12" s="121"/>
      <c r="H12" s="121"/>
      <c r="I12" s="121"/>
      <c r="J12" s="121"/>
      <c r="K12" s="121"/>
      <c r="L12" s="121"/>
      <c r="M12" s="121"/>
      <c r="N12" s="121"/>
      <c r="O12" s="121"/>
      <c r="P12" s="121"/>
      <c r="Q12" s="121"/>
      <c r="R12" s="121"/>
      <c r="S12" s="121"/>
      <c r="T12" s="122"/>
      <c r="U12" s="122"/>
      <c r="V12" s="122"/>
      <c r="W12" s="122"/>
      <c r="X12" s="122"/>
      <c r="Y12" s="122"/>
      <c r="Z12" s="122"/>
      <c r="AA12" s="122"/>
      <c r="AB12" s="122"/>
      <c r="AC12" s="122"/>
      <c r="AD12" s="122"/>
      <c r="AE12" s="122"/>
      <c r="AF12" s="122"/>
    </row>
    <row r="13" spans="1:32" ht="12.75">
      <c r="A13" s="121"/>
      <c r="B13" s="121"/>
      <c r="C13" s="121"/>
      <c r="D13" s="121"/>
      <c r="E13" s="121"/>
      <c r="F13" s="121"/>
      <c r="G13" s="121"/>
      <c r="H13" s="121"/>
      <c r="I13" s="121"/>
      <c r="J13" s="121"/>
      <c r="K13" s="121"/>
      <c r="L13" s="121"/>
      <c r="M13" s="121"/>
      <c r="N13" s="121"/>
      <c r="O13" s="121"/>
      <c r="P13" s="121"/>
      <c r="Q13" s="121"/>
      <c r="R13" s="121"/>
      <c r="S13" s="121"/>
      <c r="T13" s="122"/>
      <c r="U13" s="122"/>
      <c r="V13" s="122"/>
      <c r="W13" s="122"/>
      <c r="X13" s="122"/>
      <c r="Y13" s="122"/>
      <c r="Z13" s="122"/>
      <c r="AA13" s="122"/>
      <c r="AB13" s="122"/>
      <c r="AC13" s="122"/>
      <c r="AD13" s="122"/>
      <c r="AE13" s="122"/>
      <c r="AF13" s="122"/>
    </row>
    <row r="14" spans="1:32" ht="12.75">
      <c r="A14" s="121"/>
      <c r="B14" s="121"/>
      <c r="C14" s="121"/>
      <c r="D14" s="121"/>
      <c r="E14" s="121"/>
      <c r="F14" s="121"/>
      <c r="G14" s="121"/>
      <c r="H14" s="121"/>
      <c r="I14" s="121"/>
      <c r="J14" s="121"/>
      <c r="K14" s="121"/>
      <c r="L14" s="121"/>
      <c r="M14" s="121"/>
      <c r="N14" s="121"/>
      <c r="O14" s="121"/>
      <c r="P14" s="121"/>
      <c r="Q14" s="121"/>
      <c r="R14" s="121"/>
      <c r="S14" s="121"/>
      <c r="T14" s="122"/>
      <c r="U14" s="122"/>
      <c r="V14" s="122"/>
      <c r="W14" s="122"/>
      <c r="X14" s="122"/>
      <c r="Y14" s="122"/>
      <c r="Z14" s="122"/>
      <c r="AA14" s="122"/>
      <c r="AB14" s="122"/>
      <c r="AC14" s="122"/>
      <c r="AD14" s="122"/>
      <c r="AE14" s="122"/>
      <c r="AF14" s="122"/>
    </row>
    <row r="15" spans="1:32" ht="12.75">
      <c r="A15" s="121"/>
      <c r="B15" s="121"/>
      <c r="C15" s="121"/>
      <c r="D15" s="121"/>
      <c r="E15" s="121"/>
      <c r="F15" s="121"/>
      <c r="G15" s="121"/>
      <c r="H15" s="121"/>
      <c r="I15" s="121"/>
      <c r="J15" s="121"/>
      <c r="K15" s="121"/>
      <c r="L15" s="121"/>
      <c r="M15" s="121"/>
      <c r="N15" s="121"/>
      <c r="O15" s="121"/>
      <c r="P15" s="121"/>
      <c r="Q15" s="121"/>
      <c r="R15" s="121"/>
      <c r="S15" s="121"/>
      <c r="T15" s="122"/>
      <c r="U15" s="122"/>
      <c r="V15" s="122"/>
      <c r="W15" s="122"/>
      <c r="X15" s="122"/>
      <c r="Y15" s="122"/>
      <c r="Z15" s="122"/>
      <c r="AA15" s="122"/>
      <c r="AB15" s="122"/>
      <c r="AC15" s="122"/>
      <c r="AD15" s="122"/>
      <c r="AE15" s="122"/>
      <c r="AF15" s="122"/>
    </row>
    <row r="16" spans="1:32" ht="12.75">
      <c r="A16" s="121"/>
      <c r="B16" s="121"/>
      <c r="C16" s="121"/>
      <c r="D16" s="121"/>
      <c r="E16" s="121"/>
      <c r="F16" s="121"/>
      <c r="G16" s="121"/>
      <c r="H16" s="121"/>
      <c r="I16" s="121"/>
      <c r="J16" s="121"/>
      <c r="K16" s="121"/>
      <c r="L16" s="121"/>
      <c r="M16" s="121"/>
      <c r="N16" s="121"/>
      <c r="O16" s="121"/>
      <c r="P16" s="121"/>
      <c r="Q16" s="121"/>
      <c r="R16" s="121"/>
      <c r="S16" s="121"/>
      <c r="T16" s="122"/>
      <c r="U16" s="122"/>
      <c r="V16" s="122"/>
      <c r="W16" s="122"/>
      <c r="X16" s="122"/>
      <c r="Y16" s="122"/>
      <c r="Z16" s="122"/>
      <c r="AA16" s="122"/>
      <c r="AB16" s="122"/>
      <c r="AC16" s="122"/>
      <c r="AD16" s="122"/>
      <c r="AE16" s="122"/>
      <c r="AF16" s="122"/>
    </row>
    <row r="17" spans="1:32" ht="12.75">
      <c r="A17" s="121"/>
      <c r="B17" s="121"/>
      <c r="C17" s="121"/>
      <c r="D17" s="121"/>
      <c r="E17" s="121"/>
      <c r="F17" s="121"/>
      <c r="G17" s="121"/>
      <c r="H17" s="121"/>
      <c r="I17" s="121"/>
      <c r="J17" s="121"/>
      <c r="K17" s="121"/>
      <c r="L17" s="121"/>
      <c r="M17" s="121"/>
      <c r="N17" s="121"/>
      <c r="O17" s="121"/>
      <c r="P17" s="121"/>
      <c r="Q17" s="121"/>
      <c r="R17" s="121"/>
      <c r="S17" s="121"/>
      <c r="T17" s="122"/>
      <c r="U17" s="122"/>
      <c r="V17" s="122"/>
      <c r="W17" s="122"/>
      <c r="X17" s="122"/>
      <c r="Y17" s="122"/>
      <c r="Z17" s="122"/>
      <c r="AA17" s="122"/>
      <c r="AB17" s="122"/>
      <c r="AC17" s="122"/>
      <c r="AD17" s="122"/>
      <c r="AE17" s="122"/>
      <c r="AF17" s="122"/>
    </row>
    <row r="18" spans="1:32" ht="12.75">
      <c r="A18" s="121"/>
      <c r="B18" s="121"/>
      <c r="C18" s="121"/>
      <c r="D18" s="121"/>
      <c r="E18" s="121"/>
      <c r="F18" s="121"/>
      <c r="G18" s="121"/>
      <c r="H18" s="121"/>
      <c r="I18" s="121"/>
      <c r="J18" s="121"/>
      <c r="K18" s="121"/>
      <c r="L18" s="121"/>
      <c r="M18" s="121"/>
      <c r="N18" s="121"/>
      <c r="O18" s="121"/>
      <c r="P18" s="121"/>
      <c r="Q18" s="121"/>
      <c r="R18" s="121"/>
      <c r="S18" s="121"/>
      <c r="T18" s="122"/>
      <c r="U18" s="122"/>
      <c r="V18" s="122"/>
      <c r="W18" s="122"/>
      <c r="X18" s="122"/>
      <c r="Y18" s="122"/>
      <c r="Z18" s="122"/>
      <c r="AA18" s="122"/>
      <c r="AB18" s="122"/>
      <c r="AC18" s="122"/>
      <c r="AD18" s="122"/>
      <c r="AE18" s="122"/>
      <c r="AF18" s="122"/>
    </row>
    <row r="19" spans="1:32" ht="12.75">
      <c r="A19" s="121"/>
      <c r="B19" s="121"/>
      <c r="C19" s="121"/>
      <c r="D19" s="121"/>
      <c r="E19" s="121"/>
      <c r="F19" s="121"/>
      <c r="G19" s="121"/>
      <c r="H19" s="121"/>
      <c r="I19" s="121"/>
      <c r="J19" s="121"/>
      <c r="K19" s="121"/>
      <c r="L19" s="121"/>
      <c r="M19" s="121"/>
      <c r="N19" s="121"/>
      <c r="O19" s="121"/>
      <c r="P19" s="121"/>
      <c r="Q19" s="121"/>
      <c r="R19" s="121"/>
      <c r="S19" s="121"/>
      <c r="T19" s="122"/>
      <c r="U19" s="122"/>
      <c r="V19" s="122"/>
      <c r="W19" s="122"/>
      <c r="X19" s="122"/>
      <c r="Y19" s="122"/>
      <c r="Z19" s="122"/>
      <c r="AA19" s="122"/>
      <c r="AB19" s="122"/>
      <c r="AC19" s="122"/>
      <c r="AD19" s="122"/>
      <c r="AE19" s="122"/>
      <c r="AF19" s="122"/>
    </row>
    <row r="20" spans="1:32" ht="12.75">
      <c r="A20" s="121"/>
      <c r="B20" s="121"/>
      <c r="C20" s="121"/>
      <c r="D20" s="121"/>
      <c r="E20" s="121"/>
      <c r="F20" s="121"/>
      <c r="G20" s="121"/>
      <c r="H20" s="121"/>
      <c r="I20" s="121"/>
      <c r="J20" s="121"/>
      <c r="K20" s="121"/>
      <c r="L20" s="121"/>
      <c r="M20" s="121"/>
      <c r="N20" s="121"/>
      <c r="O20" s="121"/>
      <c r="P20" s="121"/>
      <c r="Q20" s="121"/>
      <c r="R20" s="121"/>
      <c r="S20" s="121"/>
      <c r="T20" s="122"/>
      <c r="U20" s="122"/>
      <c r="V20" s="122"/>
      <c r="W20" s="122"/>
      <c r="X20" s="122"/>
      <c r="Y20" s="122"/>
      <c r="Z20" s="122"/>
      <c r="AA20" s="122"/>
      <c r="AB20" s="122"/>
      <c r="AC20" s="122"/>
      <c r="AD20" s="122"/>
      <c r="AE20" s="122"/>
      <c r="AF20" s="122"/>
    </row>
    <row r="21" spans="1:32" ht="12.75">
      <c r="A21" s="121"/>
      <c r="B21" s="121"/>
      <c r="C21" s="121"/>
      <c r="D21" s="121"/>
      <c r="E21" s="121"/>
      <c r="F21" s="121"/>
      <c r="G21" s="121"/>
      <c r="H21" s="121"/>
      <c r="I21" s="121"/>
      <c r="J21" s="121"/>
      <c r="K21" s="121"/>
      <c r="L21" s="121"/>
      <c r="M21" s="121"/>
      <c r="N21" s="121"/>
      <c r="O21" s="121"/>
      <c r="P21" s="121"/>
      <c r="Q21" s="121"/>
      <c r="R21" s="121"/>
      <c r="S21" s="121"/>
      <c r="T21" s="122"/>
      <c r="U21" s="122"/>
      <c r="V21" s="122"/>
      <c r="W21" s="122"/>
      <c r="X21" s="122"/>
      <c r="Y21" s="122"/>
      <c r="Z21" s="122"/>
      <c r="AA21" s="122"/>
      <c r="AB21" s="122"/>
      <c r="AC21" s="122"/>
      <c r="AD21" s="122"/>
      <c r="AE21" s="122"/>
      <c r="AF21" s="122"/>
    </row>
    <row r="22" spans="1:32" ht="12.75">
      <c r="A22" s="121"/>
      <c r="B22" s="121"/>
      <c r="C22" s="121"/>
      <c r="D22" s="121"/>
      <c r="E22" s="121"/>
      <c r="F22" s="121"/>
      <c r="G22" s="121"/>
      <c r="H22" s="121"/>
      <c r="I22" s="121"/>
      <c r="J22" s="121"/>
      <c r="K22" s="121"/>
      <c r="L22" s="121"/>
      <c r="M22" s="121"/>
      <c r="N22" s="121"/>
      <c r="O22" s="121"/>
      <c r="P22" s="121"/>
      <c r="Q22" s="121"/>
      <c r="R22" s="121"/>
      <c r="S22" s="121"/>
      <c r="T22" s="122"/>
      <c r="U22" s="122"/>
      <c r="V22" s="122"/>
      <c r="W22" s="122"/>
      <c r="X22" s="122"/>
      <c r="Y22" s="122"/>
      <c r="Z22" s="122"/>
      <c r="AA22" s="122"/>
      <c r="AB22" s="122"/>
      <c r="AC22" s="122"/>
      <c r="AD22" s="122"/>
      <c r="AE22" s="122"/>
      <c r="AF22" s="122"/>
    </row>
    <row r="23" spans="1:32" ht="12.75">
      <c r="A23" s="121"/>
      <c r="B23" s="121"/>
      <c r="C23" s="121"/>
      <c r="D23" s="121"/>
      <c r="E23" s="121"/>
      <c r="F23" s="121"/>
      <c r="G23" s="121"/>
      <c r="H23" s="121"/>
      <c r="I23" s="121"/>
      <c r="J23" s="121"/>
      <c r="K23" s="121"/>
      <c r="L23" s="121"/>
      <c r="M23" s="121"/>
      <c r="N23" s="121"/>
      <c r="O23" s="121"/>
      <c r="P23" s="121"/>
      <c r="Q23" s="121"/>
      <c r="R23" s="121"/>
      <c r="S23" s="121"/>
      <c r="T23" s="122"/>
      <c r="U23" s="122"/>
      <c r="V23" s="122"/>
      <c r="W23" s="122"/>
      <c r="X23" s="122"/>
      <c r="Y23" s="122"/>
      <c r="Z23" s="122"/>
      <c r="AA23" s="122"/>
      <c r="AB23" s="122"/>
      <c r="AC23" s="122"/>
      <c r="AD23" s="122"/>
      <c r="AE23" s="122"/>
      <c r="AF23" s="122"/>
    </row>
    <row r="24" spans="1:32" ht="12.75">
      <c r="A24" s="121"/>
      <c r="B24" s="121"/>
      <c r="C24" s="121"/>
      <c r="D24" s="121"/>
      <c r="E24" s="121"/>
      <c r="F24" s="121"/>
      <c r="G24" s="121"/>
      <c r="H24" s="121"/>
      <c r="I24" s="121"/>
      <c r="J24" s="121"/>
      <c r="K24" s="121"/>
      <c r="L24" s="121"/>
      <c r="M24" s="121"/>
      <c r="N24" s="121"/>
      <c r="O24" s="121"/>
      <c r="P24" s="121"/>
      <c r="Q24" s="121"/>
      <c r="R24" s="121"/>
      <c r="S24" s="121"/>
      <c r="T24" s="122"/>
      <c r="U24" s="122"/>
      <c r="V24" s="122"/>
      <c r="W24" s="122"/>
      <c r="X24" s="122"/>
      <c r="Y24" s="122"/>
      <c r="Z24" s="122"/>
      <c r="AA24" s="122"/>
      <c r="AB24" s="122"/>
      <c r="AC24" s="122"/>
      <c r="AD24" s="122"/>
      <c r="AE24" s="122"/>
      <c r="AF24" s="122"/>
    </row>
    <row r="25" spans="1:32" ht="12.75">
      <c r="A25" s="121"/>
      <c r="B25" s="121"/>
      <c r="C25" s="121"/>
      <c r="D25" s="121"/>
      <c r="E25" s="121"/>
      <c r="F25" s="121"/>
      <c r="G25" s="121"/>
      <c r="H25" s="121"/>
      <c r="I25" s="121"/>
      <c r="J25" s="121"/>
      <c r="K25" s="121"/>
      <c r="L25" s="121"/>
      <c r="M25" s="121"/>
      <c r="N25" s="121"/>
      <c r="O25" s="121"/>
      <c r="P25" s="121"/>
      <c r="Q25" s="121"/>
      <c r="R25" s="121"/>
      <c r="S25" s="121"/>
      <c r="T25" s="122"/>
      <c r="U25" s="122"/>
      <c r="V25" s="122"/>
      <c r="W25" s="122"/>
      <c r="X25" s="122"/>
      <c r="Y25" s="122"/>
      <c r="Z25" s="122"/>
      <c r="AA25" s="122"/>
      <c r="AB25" s="122"/>
      <c r="AC25" s="122"/>
      <c r="AD25" s="122"/>
      <c r="AE25" s="122"/>
      <c r="AF25" s="122"/>
    </row>
    <row r="26" spans="1:32" ht="12.75">
      <c r="A26" s="121"/>
      <c r="B26" s="121"/>
      <c r="C26" s="121"/>
      <c r="D26" s="121"/>
      <c r="E26" s="121"/>
      <c r="F26" s="121"/>
      <c r="G26" s="121"/>
      <c r="H26" s="121"/>
      <c r="I26" s="121"/>
      <c r="J26" s="121"/>
      <c r="K26" s="121"/>
      <c r="L26" s="121"/>
      <c r="M26" s="121"/>
      <c r="N26" s="121"/>
      <c r="O26" s="121"/>
      <c r="P26" s="121"/>
      <c r="Q26" s="121"/>
      <c r="R26" s="121"/>
      <c r="S26" s="121"/>
      <c r="T26" s="122"/>
      <c r="U26" s="122"/>
      <c r="V26" s="122"/>
      <c r="W26" s="122"/>
      <c r="X26" s="122"/>
      <c r="Y26" s="122"/>
      <c r="Z26" s="122"/>
      <c r="AA26" s="122"/>
      <c r="AB26" s="122"/>
      <c r="AC26" s="122"/>
      <c r="AD26" s="122"/>
      <c r="AE26" s="122"/>
      <c r="AF26" s="122"/>
    </row>
    <row r="27" spans="1:32" ht="12.75">
      <c r="A27" s="121"/>
      <c r="B27" s="121"/>
      <c r="C27" s="121"/>
      <c r="D27" s="121"/>
      <c r="E27" s="121"/>
      <c r="F27" s="121"/>
      <c r="G27" s="121"/>
      <c r="H27" s="121"/>
      <c r="I27" s="121"/>
      <c r="J27" s="121"/>
      <c r="K27" s="121"/>
      <c r="L27" s="121"/>
      <c r="M27" s="121"/>
      <c r="N27" s="121"/>
      <c r="O27" s="121"/>
      <c r="P27" s="121"/>
      <c r="Q27" s="121"/>
      <c r="R27" s="121"/>
      <c r="S27" s="121"/>
      <c r="T27" s="122"/>
      <c r="U27" s="122"/>
      <c r="V27" s="122"/>
      <c r="W27" s="122"/>
      <c r="X27" s="122"/>
      <c r="Y27" s="122"/>
      <c r="Z27" s="122"/>
      <c r="AA27" s="122"/>
      <c r="AB27" s="122"/>
      <c r="AC27" s="122"/>
      <c r="AD27" s="122"/>
      <c r="AE27" s="122"/>
      <c r="AF27" s="122"/>
    </row>
    <row r="28" spans="1:32" ht="12.75">
      <c r="A28" s="121"/>
      <c r="B28" s="121"/>
      <c r="C28" s="121"/>
      <c r="D28" s="121"/>
      <c r="E28" s="121"/>
      <c r="F28" s="121"/>
      <c r="G28" s="121"/>
      <c r="H28" s="121"/>
      <c r="I28" s="121"/>
      <c r="J28" s="121"/>
      <c r="K28" s="121"/>
      <c r="L28" s="121"/>
      <c r="M28" s="121"/>
      <c r="N28" s="121"/>
      <c r="O28" s="121"/>
      <c r="P28" s="121"/>
      <c r="Q28" s="121"/>
      <c r="R28" s="121"/>
      <c r="S28" s="121"/>
      <c r="T28" s="122"/>
      <c r="U28" s="122"/>
      <c r="V28" s="122"/>
      <c r="W28" s="122"/>
      <c r="X28" s="122"/>
      <c r="Y28" s="122"/>
      <c r="Z28" s="122"/>
      <c r="AA28" s="122"/>
      <c r="AB28" s="122"/>
      <c r="AC28" s="122"/>
      <c r="AD28" s="122"/>
      <c r="AE28" s="122"/>
      <c r="AF28" s="122"/>
    </row>
    <row r="29" spans="1:32" ht="12.75">
      <c r="A29" s="121"/>
      <c r="B29" s="121"/>
      <c r="C29" s="121"/>
      <c r="D29" s="121"/>
      <c r="E29" s="121"/>
      <c r="F29" s="121"/>
      <c r="G29" s="121"/>
      <c r="H29" s="121"/>
      <c r="I29" s="121"/>
      <c r="J29" s="121"/>
      <c r="K29" s="121"/>
      <c r="L29" s="121"/>
      <c r="M29" s="121"/>
      <c r="N29" s="121"/>
      <c r="O29" s="121"/>
      <c r="P29" s="121"/>
      <c r="Q29" s="121"/>
      <c r="R29" s="121"/>
      <c r="S29" s="121"/>
      <c r="T29" s="122"/>
      <c r="U29" s="122"/>
      <c r="V29" s="122"/>
      <c r="W29" s="122"/>
      <c r="X29" s="122"/>
      <c r="Y29" s="122"/>
      <c r="Z29" s="122"/>
      <c r="AA29" s="122"/>
      <c r="AB29" s="122"/>
      <c r="AC29" s="122"/>
      <c r="AD29" s="122"/>
      <c r="AE29" s="122"/>
      <c r="AF29" s="122"/>
    </row>
    <row r="30" spans="1:32" ht="12.75">
      <c r="A30" s="121"/>
      <c r="B30" s="121"/>
      <c r="C30" s="121"/>
      <c r="D30" s="121"/>
      <c r="E30" s="121"/>
      <c r="F30" s="121"/>
      <c r="G30" s="121"/>
      <c r="H30" s="121"/>
      <c r="I30" s="121"/>
      <c r="J30" s="121"/>
      <c r="K30" s="121"/>
      <c r="L30" s="121"/>
      <c r="M30" s="121"/>
      <c r="N30" s="121"/>
      <c r="O30" s="121"/>
      <c r="P30" s="121"/>
      <c r="Q30" s="121"/>
      <c r="R30" s="121"/>
      <c r="S30" s="121"/>
      <c r="T30" s="122"/>
      <c r="U30" s="122"/>
      <c r="V30" s="122"/>
      <c r="W30" s="122"/>
      <c r="X30" s="122"/>
      <c r="Y30" s="122"/>
      <c r="Z30" s="122"/>
      <c r="AA30" s="122"/>
      <c r="AB30" s="122"/>
      <c r="AC30" s="122"/>
      <c r="AD30" s="122"/>
      <c r="AE30" s="122"/>
      <c r="AF30" s="122"/>
    </row>
    <row r="31" spans="1:32" ht="12.75">
      <c r="A31" s="121"/>
      <c r="B31" s="121"/>
      <c r="C31" s="121"/>
      <c r="D31" s="121"/>
      <c r="E31" s="121"/>
      <c r="F31" s="121"/>
      <c r="G31" s="121"/>
      <c r="H31" s="121"/>
      <c r="I31" s="121"/>
      <c r="J31" s="121"/>
      <c r="K31" s="121"/>
      <c r="L31" s="121"/>
      <c r="M31" s="121"/>
      <c r="N31" s="121"/>
      <c r="O31" s="121"/>
      <c r="P31" s="121"/>
      <c r="Q31" s="121"/>
      <c r="R31" s="121"/>
      <c r="S31" s="121"/>
      <c r="T31" s="122"/>
      <c r="U31" s="122"/>
      <c r="V31" s="122"/>
      <c r="W31" s="122"/>
      <c r="X31" s="122"/>
      <c r="Y31" s="122"/>
      <c r="Z31" s="122"/>
      <c r="AA31" s="122"/>
      <c r="AB31" s="122"/>
      <c r="AC31" s="122"/>
      <c r="AD31" s="122"/>
      <c r="AE31" s="122"/>
      <c r="AF31" s="122"/>
    </row>
    <row r="32" spans="1:32" ht="12.75">
      <c r="A32" s="121"/>
      <c r="B32" s="121"/>
      <c r="C32" s="121"/>
      <c r="D32" s="121"/>
      <c r="E32" s="121"/>
      <c r="F32" s="121"/>
      <c r="G32" s="121"/>
      <c r="H32" s="121"/>
      <c r="I32" s="121"/>
      <c r="J32" s="121"/>
      <c r="K32" s="121"/>
      <c r="L32" s="121"/>
      <c r="M32" s="121"/>
      <c r="N32" s="121"/>
      <c r="O32" s="121"/>
      <c r="P32" s="121"/>
      <c r="Q32" s="121"/>
      <c r="R32" s="121"/>
      <c r="S32" s="121"/>
      <c r="T32" s="122"/>
      <c r="U32" s="122"/>
      <c r="V32" s="122"/>
      <c r="W32" s="122"/>
      <c r="X32" s="122"/>
      <c r="Y32" s="122"/>
      <c r="Z32" s="122"/>
      <c r="AA32" s="122"/>
      <c r="AB32" s="122"/>
      <c r="AC32" s="122"/>
      <c r="AD32" s="122"/>
      <c r="AE32" s="122"/>
      <c r="AF32" s="122"/>
    </row>
    <row r="33" spans="1:32" ht="12.75">
      <c r="A33" s="121"/>
      <c r="B33" s="121"/>
      <c r="C33" s="121"/>
      <c r="D33" s="121"/>
      <c r="E33" s="121"/>
      <c r="F33" s="121"/>
      <c r="G33" s="121"/>
      <c r="H33" s="121"/>
      <c r="I33" s="121"/>
      <c r="J33" s="121"/>
      <c r="K33" s="121"/>
      <c r="L33" s="121"/>
      <c r="M33" s="121"/>
      <c r="N33" s="121"/>
      <c r="O33" s="121"/>
      <c r="P33" s="121"/>
      <c r="Q33" s="121"/>
      <c r="R33" s="121"/>
      <c r="S33" s="121"/>
      <c r="T33" s="122"/>
      <c r="U33" s="122"/>
      <c r="V33" s="122"/>
      <c r="W33" s="122"/>
      <c r="X33" s="122"/>
      <c r="Y33" s="122"/>
      <c r="Z33" s="122"/>
      <c r="AA33" s="122"/>
      <c r="AB33" s="122"/>
      <c r="AC33" s="122"/>
      <c r="AD33" s="122"/>
      <c r="AE33" s="122"/>
      <c r="AF33" s="122"/>
    </row>
    <row r="34" spans="1:32" ht="12.75">
      <c r="A34" s="121"/>
      <c r="B34" s="121"/>
      <c r="C34" s="121"/>
      <c r="D34" s="121"/>
      <c r="E34" s="121"/>
      <c r="F34" s="121"/>
      <c r="G34" s="121"/>
      <c r="H34" s="121"/>
      <c r="I34" s="121"/>
      <c r="J34" s="121"/>
      <c r="K34" s="121"/>
      <c r="L34" s="121"/>
      <c r="M34" s="121"/>
      <c r="N34" s="121"/>
      <c r="O34" s="121"/>
      <c r="P34" s="121"/>
      <c r="Q34" s="121"/>
      <c r="R34" s="121"/>
      <c r="S34" s="121"/>
      <c r="T34" s="122"/>
      <c r="U34" s="122"/>
      <c r="V34" s="122"/>
      <c r="W34" s="122"/>
      <c r="X34" s="122"/>
      <c r="Y34" s="122"/>
      <c r="Z34" s="122"/>
      <c r="AA34" s="122"/>
      <c r="AB34" s="122"/>
      <c r="AC34" s="122"/>
      <c r="AD34" s="122"/>
      <c r="AE34" s="122"/>
      <c r="AF34" s="122"/>
    </row>
    <row r="35" spans="1:32" ht="12.75">
      <c r="A35" s="121"/>
      <c r="B35" s="121"/>
      <c r="C35" s="121"/>
      <c r="D35" s="121"/>
      <c r="E35" s="121"/>
      <c r="F35" s="121"/>
      <c r="G35" s="121"/>
      <c r="H35" s="121"/>
      <c r="I35" s="121"/>
      <c r="J35" s="121"/>
      <c r="K35" s="121"/>
      <c r="L35" s="121"/>
      <c r="M35" s="121"/>
      <c r="N35" s="121"/>
      <c r="O35" s="121"/>
      <c r="P35" s="121"/>
      <c r="Q35" s="121"/>
      <c r="R35" s="121"/>
      <c r="S35" s="121"/>
      <c r="T35" s="122"/>
      <c r="U35" s="122"/>
      <c r="V35" s="122"/>
      <c r="W35" s="122"/>
      <c r="X35" s="122"/>
      <c r="Y35" s="122"/>
      <c r="Z35" s="122"/>
      <c r="AA35" s="122"/>
      <c r="AB35" s="122"/>
      <c r="AC35" s="122"/>
      <c r="AD35" s="122"/>
      <c r="AE35" s="122"/>
      <c r="AF35" s="122"/>
    </row>
    <row r="36" spans="1:32" ht="12.75">
      <c r="A36" s="121"/>
      <c r="B36" s="121"/>
      <c r="C36" s="121"/>
      <c r="D36" s="121"/>
      <c r="E36" s="121"/>
      <c r="F36" s="121"/>
      <c r="G36" s="121"/>
      <c r="H36" s="121"/>
      <c r="I36" s="121"/>
      <c r="J36" s="121"/>
      <c r="K36" s="121"/>
      <c r="L36" s="121"/>
      <c r="M36" s="121"/>
      <c r="N36" s="121"/>
      <c r="O36" s="121"/>
      <c r="P36" s="121"/>
      <c r="Q36" s="121"/>
      <c r="R36" s="121"/>
      <c r="S36" s="121"/>
      <c r="T36" s="122"/>
      <c r="U36" s="122"/>
      <c r="V36" s="122"/>
      <c r="W36" s="122"/>
      <c r="X36" s="122"/>
      <c r="Y36" s="122"/>
      <c r="Z36" s="122"/>
      <c r="AA36" s="122"/>
      <c r="AB36" s="122"/>
      <c r="AC36" s="122"/>
      <c r="AD36" s="122"/>
      <c r="AE36" s="122"/>
      <c r="AF36" s="122"/>
    </row>
    <row r="37" spans="1:32" ht="12.75">
      <c r="A37" s="121"/>
      <c r="B37" s="121"/>
      <c r="C37" s="121"/>
      <c r="D37" s="121"/>
      <c r="E37" s="121"/>
      <c r="F37" s="121"/>
      <c r="G37" s="121"/>
      <c r="H37" s="121"/>
      <c r="I37" s="121"/>
      <c r="J37" s="121"/>
      <c r="K37" s="121"/>
      <c r="L37" s="121"/>
      <c r="M37" s="121"/>
      <c r="N37" s="121"/>
      <c r="O37" s="121"/>
      <c r="P37" s="121"/>
      <c r="Q37" s="121"/>
      <c r="R37" s="121"/>
      <c r="S37" s="121"/>
      <c r="T37" s="122"/>
      <c r="U37" s="122"/>
      <c r="V37" s="122"/>
      <c r="W37" s="122"/>
      <c r="X37" s="122"/>
      <c r="Y37" s="122"/>
      <c r="Z37" s="122"/>
      <c r="AA37" s="122"/>
      <c r="AB37" s="122"/>
      <c r="AC37" s="122"/>
      <c r="AD37" s="122"/>
      <c r="AE37" s="122"/>
      <c r="AF37" s="122"/>
    </row>
    <row r="38" spans="1:32" ht="12.75">
      <c r="A38" s="121"/>
      <c r="B38" s="121"/>
      <c r="C38" s="121"/>
      <c r="D38" s="121"/>
      <c r="E38" s="121"/>
      <c r="F38" s="121"/>
      <c r="G38" s="121"/>
      <c r="H38" s="121"/>
      <c r="I38" s="121"/>
      <c r="J38" s="121"/>
      <c r="K38" s="121"/>
      <c r="L38" s="121"/>
      <c r="M38" s="121"/>
      <c r="N38" s="121"/>
      <c r="O38" s="121"/>
      <c r="P38" s="121"/>
      <c r="Q38" s="121"/>
      <c r="R38" s="121"/>
      <c r="S38" s="121"/>
      <c r="T38" s="122"/>
      <c r="U38" s="122"/>
      <c r="V38" s="122"/>
      <c r="W38" s="122"/>
      <c r="X38" s="122"/>
      <c r="Y38" s="122"/>
      <c r="Z38" s="122"/>
      <c r="AA38" s="122"/>
      <c r="AB38" s="122"/>
      <c r="AC38" s="122"/>
      <c r="AD38" s="122"/>
      <c r="AE38" s="122"/>
      <c r="AF38" s="122"/>
    </row>
    <row r="39" spans="1:32" ht="12.75">
      <c r="A39" s="121"/>
      <c r="B39" s="121"/>
      <c r="C39" s="121"/>
      <c r="D39" s="121"/>
      <c r="E39" s="121"/>
      <c r="F39" s="121"/>
      <c r="G39" s="121"/>
      <c r="H39" s="121"/>
      <c r="I39" s="121"/>
      <c r="J39" s="121"/>
      <c r="K39" s="121"/>
      <c r="L39" s="121"/>
      <c r="M39" s="121"/>
      <c r="N39" s="121"/>
      <c r="O39" s="121"/>
      <c r="P39" s="121"/>
      <c r="Q39" s="121"/>
      <c r="R39" s="121"/>
      <c r="S39" s="121"/>
      <c r="T39" s="122"/>
      <c r="U39" s="122"/>
      <c r="V39" s="122"/>
      <c r="W39" s="122"/>
      <c r="X39" s="122"/>
      <c r="Y39" s="122"/>
      <c r="Z39" s="122"/>
      <c r="AA39" s="122"/>
      <c r="AB39" s="122"/>
      <c r="AC39" s="122"/>
      <c r="AD39" s="122"/>
      <c r="AE39" s="122"/>
      <c r="AF39" s="122"/>
    </row>
    <row r="40" spans="1:32" ht="12.75">
      <c r="A40" s="121"/>
      <c r="B40" s="121"/>
      <c r="C40" s="121"/>
      <c r="D40" s="121"/>
      <c r="E40" s="121"/>
      <c r="F40" s="121"/>
      <c r="G40" s="121"/>
      <c r="H40" s="121"/>
      <c r="I40" s="121"/>
      <c r="J40" s="121"/>
      <c r="K40" s="121"/>
      <c r="L40" s="121"/>
      <c r="M40" s="121"/>
      <c r="N40" s="121"/>
      <c r="O40" s="121"/>
      <c r="P40" s="122"/>
      <c r="Q40" s="122"/>
      <c r="R40" s="122"/>
      <c r="S40" s="122"/>
      <c r="T40" s="122"/>
      <c r="U40" s="122"/>
      <c r="V40" s="122"/>
      <c r="W40" s="122"/>
      <c r="X40" s="122"/>
      <c r="Y40" s="122"/>
      <c r="Z40" s="122"/>
      <c r="AA40" s="122"/>
      <c r="AB40" s="122"/>
      <c r="AC40" s="122"/>
      <c r="AD40" s="122"/>
      <c r="AE40" s="122"/>
      <c r="AF40" s="122"/>
    </row>
    <row r="41" spans="1:32" ht="12.75">
      <c r="A41" s="121"/>
      <c r="B41" s="121"/>
      <c r="C41" s="121"/>
      <c r="D41" s="121"/>
      <c r="E41" s="121"/>
      <c r="F41" s="121"/>
      <c r="G41" s="121"/>
      <c r="H41" s="121"/>
      <c r="I41" s="121"/>
      <c r="J41" s="121"/>
      <c r="K41" s="121"/>
      <c r="L41" s="121"/>
      <c r="M41" s="121"/>
      <c r="N41" s="121"/>
      <c r="O41" s="121"/>
      <c r="P41" s="122"/>
      <c r="Q41" s="122"/>
      <c r="R41" s="122"/>
      <c r="S41" s="122"/>
      <c r="T41" s="122"/>
      <c r="U41" s="122"/>
      <c r="V41" s="122"/>
      <c r="W41" s="122"/>
      <c r="X41" s="122"/>
      <c r="Y41" s="122"/>
      <c r="Z41" s="122"/>
      <c r="AA41" s="122"/>
      <c r="AB41" s="122"/>
      <c r="AC41" s="122"/>
      <c r="AD41" s="122"/>
      <c r="AE41" s="122"/>
      <c r="AF41" s="122"/>
    </row>
    <row r="42" spans="1:32" ht="12.75">
      <c r="A42" s="121"/>
      <c r="B42" s="121"/>
      <c r="C42" s="121"/>
      <c r="D42" s="121"/>
      <c r="E42" s="121"/>
      <c r="F42" s="121"/>
      <c r="G42" s="121"/>
      <c r="H42" s="121"/>
      <c r="I42" s="121"/>
      <c r="J42" s="121"/>
      <c r="K42" s="121"/>
      <c r="L42" s="121"/>
      <c r="M42" s="121"/>
      <c r="N42" s="121"/>
      <c r="O42" s="121"/>
      <c r="P42" s="122"/>
      <c r="Q42" s="122"/>
      <c r="R42" s="122"/>
      <c r="S42" s="122"/>
      <c r="T42" s="122"/>
      <c r="U42" s="122"/>
      <c r="V42" s="122"/>
      <c r="W42" s="122"/>
      <c r="X42" s="122"/>
      <c r="Y42" s="122"/>
      <c r="Z42" s="122"/>
      <c r="AA42" s="122"/>
      <c r="AB42" s="122"/>
      <c r="AC42" s="122"/>
      <c r="AD42" s="122"/>
      <c r="AE42" s="122"/>
      <c r="AF42" s="122"/>
    </row>
    <row r="43" spans="1:32" ht="12.75">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row>
    <row r="44" spans="1:32" ht="12.75">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row>
    <row r="45" spans="1:32" ht="12.75">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row>
    <row r="46" spans="1:32" ht="12.75">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row>
    <row r="47" spans="1:32" ht="12.75">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1:32" ht="12.75">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row>
    <row r="49" spans="1:32" ht="12.75">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row>
    <row r="50" spans="1:32" ht="12.7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1:32" ht="12.75">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row>
    <row r="52" spans="1:32" ht="12.75">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row>
    <row r="53" spans="1:32" ht="12.75">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row>
    <row r="54" spans="1:32" ht="12.75">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row>
    <row r="55" spans="1:32" ht="12.75">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row>
    <row r="56" spans="1:32" ht="12.75">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row>
    <row r="57" spans="1:32" ht="12.75">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1:32" ht="12.75">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row>
    <row r="59" spans="1:32" ht="12.75">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row>
    <row r="60" spans="1:32" ht="12.7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row>
    <row r="61" spans="1:32" ht="12.7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row>
    <row r="62" spans="1:32" ht="12.7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row>
    <row r="63" spans="1:32" ht="12.7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row>
    <row r="64" spans="1:32" ht="12.7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row>
    <row r="65" spans="1:32" ht="12.7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row r="66" spans="1:32" ht="12.75">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row>
    <row r="67" spans="1:32" ht="12.7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row>
    <row r="68" spans="1:32" ht="12.75">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row>
    <row r="69" spans="1:32" ht="12.75">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row>
    <row r="70" spans="1:32" ht="12.7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row>
    <row r="71" spans="1:32" ht="12.7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row>
    <row r="72" spans="1:32" ht="12.7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row>
    <row r="73" spans="1:32" ht="12.7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row>
    <row r="74" spans="1:32" ht="12.7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row>
    <row r="75" spans="1:32" ht="12.7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row>
    <row r="76" spans="1:32" ht="12.7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row>
    <row r="77" spans="1:32"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row>
    <row r="78" spans="1:32" ht="12.7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row>
    <row r="79" spans="1:32" ht="12.7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row>
  </sheetData>
  <sheetProtection password="9989" sheet="1" objects="1" scenarios="1" selectLockedCells="1"/>
  <mergeCells count="10">
    <mergeCell ref="B8:D8"/>
    <mergeCell ref="J2:N2"/>
    <mergeCell ref="K6:M6"/>
    <mergeCell ref="K8:M8"/>
    <mergeCell ref="C4:D4"/>
    <mergeCell ref="C5:D5"/>
    <mergeCell ref="C2:D2"/>
    <mergeCell ref="B6:D6"/>
    <mergeCell ref="B7:D7"/>
    <mergeCell ref="E2:H2"/>
  </mergeCells>
  <conditionalFormatting sqref="E6">
    <cfRule type="expression" priority="1" dxfId="0" stopIfTrue="1">
      <formula>$R$6=2</formula>
    </cfRule>
  </conditionalFormatting>
  <conditionalFormatting sqref="F6">
    <cfRule type="expression" priority="2" dxfId="0" stopIfTrue="1">
      <formula>$R$6=3</formula>
    </cfRule>
  </conditionalFormatting>
  <conditionalFormatting sqref="G6">
    <cfRule type="expression" priority="3" dxfId="0" stopIfTrue="1">
      <formula>$R$6=4</formula>
    </cfRule>
  </conditionalFormatting>
  <conditionalFormatting sqref="H6">
    <cfRule type="expression" priority="4" dxfId="0" stopIfTrue="1">
      <formula>$R$6=5</formula>
    </cfRule>
  </conditionalFormatting>
  <conditionalFormatting sqref="I6">
    <cfRule type="expression" priority="5" dxfId="0" stopIfTrue="1">
      <formula>$R$6=6</formula>
    </cfRule>
  </conditionalFormatting>
  <conditionalFormatting sqref="J6">
    <cfRule type="expression" priority="6" dxfId="0" stopIfTrue="1">
      <formula>$R$6=7</formula>
    </cfRule>
  </conditionalFormatting>
  <conditionalFormatting sqref="F8">
    <cfRule type="expression" priority="7" dxfId="0" stopIfTrue="1">
      <formula>$R$7=3</formula>
    </cfRule>
  </conditionalFormatting>
  <conditionalFormatting sqref="G8">
    <cfRule type="expression" priority="8" dxfId="0" stopIfTrue="1">
      <formula>$R$7=4</formula>
    </cfRule>
  </conditionalFormatting>
  <conditionalFormatting sqref="H8">
    <cfRule type="expression" priority="9" dxfId="0" stopIfTrue="1">
      <formula>$R$7=5</formula>
    </cfRule>
  </conditionalFormatting>
  <conditionalFormatting sqref="I8">
    <cfRule type="expression" priority="10" dxfId="0" stopIfTrue="1">
      <formula>$R$7=6</formula>
    </cfRule>
  </conditionalFormatting>
  <conditionalFormatting sqref="J8">
    <cfRule type="expression" priority="11" dxfId="0" stopIfTrue="1">
      <formula>$R$7=7</formula>
    </cfRule>
  </conditionalFormatting>
  <conditionalFormatting sqref="E8">
    <cfRule type="expression" priority="12" dxfId="0" stopIfTrue="1">
      <formula>$R$7=2</formula>
    </cfRule>
  </conditionalFormatting>
  <printOptions/>
  <pageMargins left="0.75" right="0.75" top="1" bottom="1" header="0.5" footer="0.5"/>
  <pageSetup fitToHeight="1" fitToWidth="1"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AA147"/>
  <sheetViews>
    <sheetView zoomScale="75" zoomScaleNormal="75" workbookViewId="0" topLeftCell="J34">
      <selection activeCell="V58" sqref="V58"/>
    </sheetView>
  </sheetViews>
  <sheetFormatPr defaultColWidth="9.140625" defaultRowHeight="12.75"/>
  <cols>
    <col min="1" max="1" width="3.28125" style="0" customWidth="1"/>
    <col min="2" max="2" width="20.140625" style="0" customWidth="1"/>
    <col min="3" max="3" width="6.421875" style="0" customWidth="1"/>
    <col min="4" max="4" width="7.57421875" style="0" customWidth="1"/>
    <col min="5" max="5" width="6.421875" style="0" customWidth="1"/>
    <col min="6" max="6" width="5.8515625" style="0" customWidth="1"/>
    <col min="7" max="7" width="8.7109375" style="0" customWidth="1"/>
    <col min="8" max="8" width="6.7109375" style="0" customWidth="1"/>
    <col min="9" max="9" width="6.8515625" style="0" customWidth="1"/>
    <col min="10" max="10" width="8.7109375" style="0" customWidth="1"/>
    <col min="11" max="11" width="5.8515625" style="0" customWidth="1"/>
    <col min="12" max="12" width="5.57421875" style="0" customWidth="1"/>
    <col min="13" max="13" width="19.7109375" style="0" customWidth="1"/>
    <col min="14" max="14" width="5.8515625" style="0" customWidth="1"/>
    <col min="15" max="15" width="20.421875" style="0" customWidth="1"/>
    <col min="21" max="21" width="14.28125" style="0" customWidth="1"/>
  </cols>
  <sheetData>
    <row r="1" ht="13.5" thickBot="1"/>
    <row r="2" spans="3:21" ht="13.5" thickBot="1">
      <c r="C2" s="108" t="s">
        <v>28</v>
      </c>
      <c r="D2" s="95"/>
      <c r="E2" s="95"/>
      <c r="F2" s="95"/>
      <c r="G2" s="95"/>
      <c r="H2" s="95"/>
      <c r="I2" s="95"/>
      <c r="J2" s="96"/>
      <c r="N2" s="108" t="s">
        <v>36</v>
      </c>
      <c r="O2" s="95"/>
      <c r="P2" s="95"/>
      <c r="Q2" s="95"/>
      <c r="R2" s="95"/>
      <c r="S2" s="95"/>
      <c r="T2" s="95"/>
      <c r="U2" s="96"/>
    </row>
    <row r="3" spans="3:20" ht="12.75">
      <c r="C3" s="51"/>
      <c r="D3" s="52"/>
      <c r="E3" s="52"/>
      <c r="F3" s="52"/>
      <c r="G3" s="52"/>
      <c r="H3" s="53"/>
      <c r="I3" s="23"/>
      <c r="J3" s="48" t="s">
        <v>26</v>
      </c>
      <c r="N3" s="44">
        <v>125</v>
      </c>
      <c r="O3" s="45">
        <v>250</v>
      </c>
      <c r="P3" s="45">
        <v>500</v>
      </c>
      <c r="Q3" s="45" t="s">
        <v>40</v>
      </c>
      <c r="R3" s="45" t="s">
        <v>41</v>
      </c>
      <c r="S3" s="46" t="s">
        <v>42</v>
      </c>
      <c r="T3" s="65"/>
    </row>
    <row r="4" spans="1:20" ht="13.5" thickBot="1">
      <c r="A4" s="10"/>
      <c r="C4" s="50">
        <v>2</v>
      </c>
      <c r="D4" s="37">
        <v>3</v>
      </c>
      <c r="E4" s="37">
        <v>4</v>
      </c>
      <c r="F4" s="37">
        <v>5</v>
      </c>
      <c r="G4" s="37">
        <v>6</v>
      </c>
      <c r="H4" s="47">
        <v>7</v>
      </c>
      <c r="I4" s="57" t="s">
        <v>0</v>
      </c>
      <c r="J4" s="49" t="s">
        <v>27</v>
      </c>
      <c r="N4" s="50">
        <v>2</v>
      </c>
      <c r="O4" s="37">
        <v>3</v>
      </c>
      <c r="P4" s="37">
        <v>4</v>
      </c>
      <c r="Q4" s="37">
        <v>5</v>
      </c>
      <c r="R4" s="37">
        <v>6</v>
      </c>
      <c r="S4" s="47">
        <v>7</v>
      </c>
      <c r="T4" s="66" t="s">
        <v>37</v>
      </c>
    </row>
    <row r="5" spans="1:20" ht="13.5" thickBot="1">
      <c r="A5" s="10"/>
      <c r="B5" t="s">
        <v>29</v>
      </c>
      <c r="C5" s="19">
        <f>ROUND(1.28*'NC PLOT'!$E$6+-31.6,0)</f>
        <v>20</v>
      </c>
      <c r="D5" s="20">
        <f>ROUND(1.18*'NC PLOT'!$F$6+-18.9,0)</f>
        <v>28</v>
      </c>
      <c r="E5" s="20">
        <f>ROUND(1.09*'NC PLOT'!$G$6+-8.5,0)</f>
        <v>35</v>
      </c>
      <c r="F5" s="20">
        <f>ROUND(1.02*'NC PLOT'!$H$6+-2.2,0)</f>
        <v>39</v>
      </c>
      <c r="G5" s="20">
        <f>IF(ROUND(1*'NC PLOT'!$I$6+1,0)&lt;5,0,ROUND(1*'NC PLOT'!$I$6+1,0))</f>
        <v>41</v>
      </c>
      <c r="H5" s="21">
        <f>IF(ROUND(0.98*'NC PLOT'!$J$6+3.1,0)&lt;5,0,ROUND(0.98*'NC PLOT'!$J$6+3.1,0))</f>
        <v>42</v>
      </c>
      <c r="I5" s="60">
        <f>ROUND(LARGE($C$5:$H$5,1),0)</f>
        <v>42</v>
      </c>
      <c r="J5" s="25">
        <f>IF($C$5=$I$5,2,IF($D$5=$I$5,3,IF($E$5=$I$5,4,IF($F$5=$I$5,5,IF($G$5=$I$5,6,7)))))</f>
        <v>7</v>
      </c>
      <c r="M5" t="s">
        <v>39</v>
      </c>
      <c r="N5" s="19">
        <f>'RC PLOT'!E$6</f>
        <v>40</v>
      </c>
      <c r="O5" s="19">
        <f>'RC PLOT'!F$6</f>
        <v>40</v>
      </c>
      <c r="P5" s="19">
        <f>'RC PLOT'!G$6</f>
        <v>40</v>
      </c>
      <c r="Q5" s="19">
        <f>'RC PLOT'!H$6</f>
        <v>40</v>
      </c>
      <c r="R5" s="19">
        <f>'RC PLOT'!I$6</f>
        <v>40</v>
      </c>
      <c r="S5" s="19">
        <f>'RC PLOT'!J$6</f>
        <v>40</v>
      </c>
      <c r="T5" s="64">
        <f>ROUND((P5+Q5+R5)/3,0)</f>
        <v>40</v>
      </c>
    </row>
    <row r="6" spans="1:19" ht="13.5" thickBot="1">
      <c r="A6" s="10"/>
      <c r="B6" t="s">
        <v>30</v>
      </c>
      <c r="C6" s="54">
        <f>ROUND(1.28*'NC PLOT'!$E$8+-31.6,0)</f>
        <v>13</v>
      </c>
      <c r="D6" s="55">
        <f>ROUND(1.18*'NC PLOT'!$F$8+-18.9,0)</f>
        <v>22</v>
      </c>
      <c r="E6" s="55">
        <f>ROUND(1.09*'NC PLOT'!$G$8+-8.5,0)</f>
        <v>30</v>
      </c>
      <c r="F6" s="55">
        <f>ROUND(1.02*'NC PLOT'!$H$8+-2.2,0)</f>
        <v>34</v>
      </c>
      <c r="G6" s="55">
        <f>IF(ROUND(1*'NC PLOT'!$I$8+1,0)&lt;5,0,ROUND(1*'NC PLOT'!$I$8+1,0))</f>
        <v>36</v>
      </c>
      <c r="H6" s="56">
        <f>IF(ROUND(0.98*'NC PLOT'!$J$8+3.1,0)&lt;5,0,ROUND(0.98*'NC PLOT'!$J$8+3.1,0))</f>
        <v>37</v>
      </c>
      <c r="I6" s="61">
        <f>ROUND(LARGE(C6:H6,1),0)</f>
        <v>37</v>
      </c>
      <c r="J6" s="26">
        <f>IF(C6=I6,2,IF(D6=I6,3,IF(E6=I6,4,IF(F6=I6,5,IF(G6=I6,6,7)))))</f>
        <v>7</v>
      </c>
      <c r="M6" t="s">
        <v>43</v>
      </c>
      <c r="N6" s="8">
        <f>Z35</f>
        <v>55</v>
      </c>
      <c r="O6" s="8">
        <f>Z36</f>
        <v>50</v>
      </c>
      <c r="P6" s="8">
        <f>Z37</f>
        <v>45</v>
      </c>
      <c r="Q6" s="8">
        <f>Z38</f>
        <v>40</v>
      </c>
      <c r="R6" s="8">
        <f>Z39</f>
        <v>35</v>
      </c>
      <c r="S6" s="8">
        <f>Z40</f>
        <v>30</v>
      </c>
    </row>
    <row r="7" spans="1:19" ht="13.5" thickBot="1">
      <c r="A7" s="10"/>
      <c r="B7" t="s">
        <v>31</v>
      </c>
      <c r="C7" s="12">
        <f aca="true" t="shared" si="0" ref="C7:H7">C5+C10</f>
        <v>3.8999999999999986</v>
      </c>
      <c r="D7" s="13">
        <f t="shared" si="0"/>
        <v>19.4</v>
      </c>
      <c r="E7" s="13">
        <f t="shared" si="0"/>
        <v>31.8</v>
      </c>
      <c r="F7" s="13">
        <f t="shared" si="0"/>
        <v>39</v>
      </c>
      <c r="G7" s="13">
        <f t="shared" si="0"/>
        <v>42.2</v>
      </c>
      <c r="H7" s="14">
        <f t="shared" si="0"/>
        <v>43</v>
      </c>
      <c r="I7" s="62">
        <f>ROUND(10*LOG(10^(C7/10)+10^(D7/10)+10^(E7/10)+10^(F7/10)+10^(G7/10)+10^(H7/10)),0)</f>
        <v>47</v>
      </c>
      <c r="J7" s="58" t="s">
        <v>34</v>
      </c>
      <c r="M7" t="s">
        <v>46</v>
      </c>
      <c r="N7" s="72">
        <f aca="true" t="shared" si="1" ref="N7:S7">N5-N6</f>
        <v>-15</v>
      </c>
      <c r="O7" s="72">
        <f t="shared" si="1"/>
        <v>-10</v>
      </c>
      <c r="P7" s="72">
        <f t="shared" si="1"/>
        <v>-5</v>
      </c>
      <c r="Q7" s="72">
        <f t="shared" si="1"/>
        <v>0</v>
      </c>
      <c r="R7" s="72">
        <f t="shared" si="1"/>
        <v>5</v>
      </c>
      <c r="S7" s="72">
        <f t="shared" si="1"/>
        <v>10</v>
      </c>
    </row>
    <row r="8" spans="1:21" ht="13.5" thickBot="1">
      <c r="A8" s="10"/>
      <c r="B8" t="s">
        <v>32</v>
      </c>
      <c r="C8" s="15">
        <f aca="true" t="shared" si="2" ref="C8:H8">C6+C10</f>
        <v>-3.1000000000000014</v>
      </c>
      <c r="D8" s="16">
        <f t="shared" si="2"/>
        <v>13.4</v>
      </c>
      <c r="E8" s="16">
        <f t="shared" si="2"/>
        <v>26.8</v>
      </c>
      <c r="F8" s="16">
        <f t="shared" si="2"/>
        <v>34</v>
      </c>
      <c r="G8" s="16">
        <f t="shared" si="2"/>
        <v>37.2</v>
      </c>
      <c r="H8" s="17">
        <f t="shared" si="2"/>
        <v>38</v>
      </c>
      <c r="I8" s="62">
        <f>ROUND(10*LOG(10^(C8/10)+10^(D8/10)+10^(E8/10)+10^(F8/10)+10^(G8/10)+10^(H8/10)),0)</f>
        <v>42</v>
      </c>
      <c r="J8" s="59" t="s">
        <v>33</v>
      </c>
      <c r="M8" t="s">
        <v>47</v>
      </c>
      <c r="N8" s="108" t="s">
        <v>48</v>
      </c>
      <c r="O8" s="95"/>
      <c r="P8" s="96"/>
      <c r="Q8" s="108" t="s">
        <v>49</v>
      </c>
      <c r="R8" s="95"/>
      <c r="S8" s="96"/>
      <c r="T8" s="82" t="s">
        <v>51</v>
      </c>
      <c r="U8" t="str">
        <f>IF(T9&lt;6," Neutral",IF(O10&gt;R10," Roar"," Hiss"))</f>
        <v> Hiss</v>
      </c>
    </row>
    <row r="9" spans="1:21" ht="12.75">
      <c r="A9" s="10"/>
      <c r="C9" s="18"/>
      <c r="D9" s="18"/>
      <c r="E9" s="18"/>
      <c r="F9" s="18"/>
      <c r="G9" s="18"/>
      <c r="H9" s="18"/>
      <c r="I9" s="36"/>
      <c r="M9" t="s">
        <v>50</v>
      </c>
      <c r="N9" s="8"/>
      <c r="O9" s="8">
        <f>10*LOG((10^(0.1*N7)+10^(0.1*O7)+10^(0.1*P7))/3)</f>
        <v>-8.259881499749486</v>
      </c>
      <c r="P9" s="8"/>
      <c r="Q9" s="8"/>
      <c r="R9" s="8">
        <f>10*LOG((10^(0.1*Q7)+10^(0.1*R7)+10^(0.1*S7))/3)</f>
        <v>6.740118500250514</v>
      </c>
      <c r="S9" s="8"/>
      <c r="T9" s="8">
        <f>IF(O9&lt;R9,R9-O9,O9-R9)</f>
        <v>15</v>
      </c>
      <c r="U9" t="str">
        <f>IF(T9&lt;6,"",IF(T9&lt;11," Marginal"," Objectionable"))</f>
        <v> Objectionable</v>
      </c>
    </row>
    <row r="10" spans="1:19" ht="12.75">
      <c r="A10" s="10"/>
      <c r="C10" s="8">
        <v>-16.1</v>
      </c>
      <c r="D10" s="8">
        <v>-8.6</v>
      </c>
      <c r="E10" s="8">
        <v>-3.2</v>
      </c>
      <c r="F10" s="8">
        <v>0</v>
      </c>
      <c r="G10" s="8">
        <v>1.2</v>
      </c>
      <c r="H10" s="8">
        <v>1</v>
      </c>
      <c r="I10" s="36"/>
      <c r="N10" s="8"/>
      <c r="O10" s="8">
        <f>IF(O9&lt;0,0,O9)</f>
        <v>0</v>
      </c>
      <c r="P10" s="8"/>
      <c r="Q10" s="8"/>
      <c r="R10" s="8">
        <f>IF(R9&lt;0,0,R9)</f>
        <v>6.740118500250514</v>
      </c>
      <c r="S10" s="8"/>
    </row>
    <row r="11" spans="1:9" ht="12.75">
      <c r="A11" s="10"/>
      <c r="C11" s="18"/>
      <c r="D11" s="18"/>
      <c r="E11" s="18"/>
      <c r="F11" s="18"/>
      <c r="G11" s="18"/>
      <c r="I11" s="36"/>
    </row>
    <row r="12" spans="1:9" ht="13.5" thickBot="1">
      <c r="A12" s="10"/>
      <c r="C12" s="18"/>
      <c r="D12" s="18"/>
      <c r="E12" s="18"/>
      <c r="F12" s="18"/>
      <c r="G12" s="18"/>
      <c r="I12" s="36"/>
    </row>
    <row r="13" spans="1:20" ht="13.5" thickBot="1">
      <c r="A13" s="10"/>
      <c r="C13" s="18"/>
      <c r="D13" s="18"/>
      <c r="E13" s="18"/>
      <c r="F13" s="18"/>
      <c r="G13" s="18"/>
      <c r="I13" s="36"/>
      <c r="M13" t="s">
        <v>38</v>
      </c>
      <c r="N13" s="19">
        <f>'RC PLOT'!E$8</f>
        <v>35</v>
      </c>
      <c r="O13" s="19">
        <f>'RC PLOT'!F$8</f>
        <v>35</v>
      </c>
      <c r="P13" s="19">
        <f>'RC PLOT'!G$8</f>
        <v>35</v>
      </c>
      <c r="Q13" s="19">
        <f>'RC PLOT'!H$8</f>
        <v>35</v>
      </c>
      <c r="R13" s="19">
        <f>'RC PLOT'!I$8</f>
        <v>35</v>
      </c>
      <c r="S13" s="19">
        <f>'RC PLOT'!J$8</f>
        <v>35</v>
      </c>
      <c r="T13" s="71">
        <f>ROUND((P13+Q13+R13)/3,0)</f>
        <v>35</v>
      </c>
    </row>
    <row r="14" spans="1:19" ht="12.75">
      <c r="A14" s="10"/>
      <c r="C14" s="18"/>
      <c r="D14" s="18"/>
      <c r="E14" s="18"/>
      <c r="F14" s="18"/>
      <c r="G14" s="18"/>
      <c r="I14" s="36"/>
      <c r="M14" t="s">
        <v>45</v>
      </c>
      <c r="N14" s="8">
        <f>AA35</f>
        <v>50</v>
      </c>
      <c r="O14" s="8">
        <f>AA36</f>
        <v>45</v>
      </c>
      <c r="P14" s="8">
        <f>AA37</f>
        <v>40</v>
      </c>
      <c r="Q14" s="8">
        <f>AA38</f>
        <v>35</v>
      </c>
      <c r="R14" s="8">
        <f>AA39</f>
        <v>30</v>
      </c>
      <c r="S14" s="8">
        <f>AA40</f>
        <v>25</v>
      </c>
    </row>
    <row r="15" spans="1:19" ht="13.5" thickBot="1">
      <c r="A15" s="10"/>
      <c r="C15" s="18"/>
      <c r="D15" s="18"/>
      <c r="E15" s="18"/>
      <c r="F15" s="18"/>
      <c r="G15" s="18"/>
      <c r="I15" s="36"/>
      <c r="M15" t="s">
        <v>46</v>
      </c>
      <c r="N15" s="72">
        <f aca="true" t="shared" si="3" ref="N15:S15">N13-N14</f>
        <v>-15</v>
      </c>
      <c r="O15" s="72">
        <f t="shared" si="3"/>
        <v>-10</v>
      </c>
      <c r="P15" s="72">
        <f t="shared" si="3"/>
        <v>-5</v>
      </c>
      <c r="Q15" s="72">
        <f t="shared" si="3"/>
        <v>0</v>
      </c>
      <c r="R15" s="72">
        <f t="shared" si="3"/>
        <v>5</v>
      </c>
      <c r="S15" s="72">
        <f t="shared" si="3"/>
        <v>10</v>
      </c>
    </row>
    <row r="16" spans="1:21" ht="13.5" thickBot="1">
      <c r="A16" s="10"/>
      <c r="B16" s="108" t="s">
        <v>35</v>
      </c>
      <c r="C16" s="95"/>
      <c r="D16" s="95"/>
      <c r="E16" s="95"/>
      <c r="F16" s="95"/>
      <c r="G16" s="96"/>
      <c r="I16" s="36"/>
      <c r="M16" t="s">
        <v>47</v>
      </c>
      <c r="N16" s="108" t="s">
        <v>48</v>
      </c>
      <c r="O16" s="95"/>
      <c r="P16" s="96"/>
      <c r="Q16" s="108" t="s">
        <v>49</v>
      </c>
      <c r="R16" s="95"/>
      <c r="S16" s="96"/>
      <c r="T16" s="81" t="s">
        <v>51</v>
      </c>
      <c r="U16" t="str">
        <f>IF(T17&lt;6," Neutral",IF(O18&gt;R18," Roar"," Hiss"))</f>
        <v> Hiss</v>
      </c>
    </row>
    <row r="17" spans="1:21" ht="12.75">
      <c r="A17" s="10"/>
      <c r="B17" s="22"/>
      <c r="M17" t="s">
        <v>50</v>
      </c>
      <c r="O17" s="8">
        <f>10*LOG((10^(0.1*N15)+10^(0.1*O15)+10^(0.1*P15))/3)</f>
        <v>-8.259881499749486</v>
      </c>
      <c r="R17" s="8">
        <f>10*LOG((10^(0.1*Q15)+10^(0.1*R15)+10^(0.1*S15))/3)</f>
        <v>6.740118500250514</v>
      </c>
      <c r="T17" s="8">
        <f>IF(O17&lt;R17,R17-O17,O17-R17)</f>
        <v>15</v>
      </c>
      <c r="U17" t="str">
        <f>IF(T17&lt;6,"",IF(T17&lt;11," Marginal"," Objectionable"))</f>
        <v> Objectionable</v>
      </c>
    </row>
    <row r="18" spans="1:18" ht="12.75">
      <c r="A18" s="10"/>
      <c r="B18" s="22"/>
      <c r="M18" t="s">
        <v>51</v>
      </c>
      <c r="O18" s="8">
        <f>IF(O17&lt;0,0,O17)</f>
        <v>0</v>
      </c>
      <c r="P18" s="8"/>
      <c r="Q18" s="8"/>
      <c r="R18" s="8">
        <f>IF(R17&lt;0,0,R17)</f>
        <v>6.740118500250514</v>
      </c>
    </row>
    <row r="19" spans="1:4" ht="12.75">
      <c r="A19" s="10"/>
      <c r="B19" s="22"/>
    </row>
    <row r="20" spans="1:4" ht="12.75">
      <c r="A20" s="10"/>
      <c r="B20" s="22" t="s">
        <v>10</v>
      </c>
    </row>
    <row r="21" spans="1:7" ht="12.75">
      <c r="A21" s="10"/>
      <c r="B21" s="22">
        <v>15</v>
      </c>
      <c r="C21">
        <v>125</v>
      </c>
      <c r="D21">
        <v>2</v>
      </c>
      <c r="E21">
        <v>36</v>
      </c>
      <c r="F21">
        <v>2</v>
      </c>
      <c r="G21">
        <v>30</v>
      </c>
    </row>
    <row r="22" spans="1:14" ht="12.75">
      <c r="A22" s="10"/>
      <c r="B22" s="22"/>
      <c r="C22">
        <v>250</v>
      </c>
      <c r="D22">
        <v>3</v>
      </c>
      <c r="E22">
        <v>29</v>
      </c>
      <c r="F22">
        <v>3</v>
      </c>
      <c r="G22">
        <v>25</v>
      </c>
      <c r="H22" s="10"/>
      <c r="I22" s="10"/>
      <c r="J22" s="10"/>
      <c r="K22" s="10"/>
      <c r="L22" s="10"/>
      <c r="M22" s="10"/>
      <c r="N22" s="10"/>
    </row>
    <row r="23" spans="1:14" ht="12.75">
      <c r="A23" s="10"/>
      <c r="B23" s="22"/>
      <c r="C23">
        <v>500</v>
      </c>
      <c r="D23">
        <v>4</v>
      </c>
      <c r="E23">
        <v>22</v>
      </c>
      <c r="F23">
        <v>4</v>
      </c>
      <c r="G23">
        <v>20</v>
      </c>
      <c r="H23" s="10"/>
      <c r="I23" s="10"/>
      <c r="J23" s="10"/>
      <c r="K23" s="10"/>
      <c r="L23" s="10"/>
      <c r="M23" s="10"/>
      <c r="N23" s="10"/>
    </row>
    <row r="24" spans="1:14" ht="13.5" thickBot="1">
      <c r="A24" s="10"/>
      <c r="B24" s="22"/>
      <c r="C24">
        <v>1000</v>
      </c>
      <c r="D24">
        <v>5</v>
      </c>
      <c r="E24">
        <v>17</v>
      </c>
      <c r="F24">
        <v>5</v>
      </c>
      <c r="G24">
        <v>15</v>
      </c>
      <c r="H24" s="10"/>
      <c r="I24" s="10"/>
      <c r="J24" s="10"/>
      <c r="K24" s="10"/>
      <c r="L24" s="10"/>
      <c r="M24" s="10"/>
      <c r="N24" s="10"/>
    </row>
    <row r="25" spans="1:21" ht="13.5" thickBot="1">
      <c r="A25" s="10"/>
      <c r="B25" s="22"/>
      <c r="C25">
        <v>2000</v>
      </c>
      <c r="D25">
        <v>6</v>
      </c>
      <c r="E25">
        <v>14</v>
      </c>
      <c r="F25">
        <v>6</v>
      </c>
      <c r="G25">
        <v>10</v>
      </c>
      <c r="H25" s="10"/>
      <c r="I25" s="10"/>
      <c r="J25" s="10"/>
      <c r="K25" s="10"/>
      <c r="L25" s="10"/>
      <c r="M25" t="s">
        <v>31</v>
      </c>
      <c r="N25" s="12">
        <f aca="true" t="shared" si="4" ref="N25:S25">N5+N28</f>
        <v>23.9</v>
      </c>
      <c r="O25" s="13">
        <f t="shared" si="4"/>
        <v>31.4</v>
      </c>
      <c r="P25" s="13">
        <f t="shared" si="4"/>
        <v>36.8</v>
      </c>
      <c r="Q25" s="13">
        <f t="shared" si="4"/>
        <v>40</v>
      </c>
      <c r="R25" s="13">
        <f t="shared" si="4"/>
        <v>41.2</v>
      </c>
      <c r="S25" s="14">
        <f t="shared" si="4"/>
        <v>41</v>
      </c>
      <c r="T25" s="62">
        <f>ROUND(10*LOG(10^(N25/10)+10^(O25/10)+10^(P25/10)+10^(Q25/10)+10^(R25/10)+10^(S25/10)),0)</f>
        <v>46</v>
      </c>
      <c r="U25" s="58" t="s">
        <v>34</v>
      </c>
    </row>
    <row r="26" spans="1:21" ht="13.5" thickBot="1">
      <c r="A26" s="10"/>
      <c r="B26" s="22"/>
      <c r="C26">
        <v>4000</v>
      </c>
      <c r="D26">
        <v>7</v>
      </c>
      <c r="E26">
        <v>12</v>
      </c>
      <c r="F26">
        <v>7</v>
      </c>
      <c r="G26">
        <v>5</v>
      </c>
      <c r="H26" s="10"/>
      <c r="I26" s="10"/>
      <c r="J26" s="10"/>
      <c r="K26" s="10"/>
      <c r="L26" s="10"/>
      <c r="M26" t="s">
        <v>32</v>
      </c>
      <c r="N26" s="15">
        <f aca="true" t="shared" si="5" ref="N26:S26">N13+N28</f>
        <v>18.9</v>
      </c>
      <c r="O26" s="16">
        <f t="shared" si="5"/>
        <v>26.4</v>
      </c>
      <c r="P26" s="16">
        <f t="shared" si="5"/>
        <v>31.8</v>
      </c>
      <c r="Q26" s="16">
        <f t="shared" si="5"/>
        <v>35</v>
      </c>
      <c r="R26" s="16">
        <f t="shared" si="5"/>
        <v>36.2</v>
      </c>
      <c r="S26" s="17">
        <f t="shared" si="5"/>
        <v>36</v>
      </c>
      <c r="T26" s="62">
        <f>ROUND(10*LOG(10^(N26/10)+10^(O26/10)+10^(P26/10)+10^(Q26/10)+10^(R26/10)+10^(S26/10)),0)</f>
        <v>41</v>
      </c>
      <c r="U26" s="59" t="s">
        <v>33</v>
      </c>
    </row>
    <row r="27" spans="1:20" ht="12.75">
      <c r="A27" s="10"/>
      <c r="B27" s="22"/>
      <c r="H27" s="10"/>
      <c r="I27" s="10"/>
      <c r="J27" s="10"/>
      <c r="K27" s="10"/>
      <c r="L27" s="10"/>
      <c r="N27" s="18"/>
      <c r="O27" s="18"/>
      <c r="P27" s="18"/>
      <c r="Q27" s="18"/>
      <c r="R27" s="18"/>
      <c r="S27" s="18"/>
      <c r="T27" s="36"/>
    </row>
    <row r="28" spans="1:20" ht="12.75">
      <c r="A28" s="10"/>
      <c r="B28" s="22"/>
      <c r="H28" s="10"/>
      <c r="I28" s="10"/>
      <c r="J28" s="10"/>
      <c r="K28" s="10"/>
      <c r="L28" s="10"/>
      <c r="N28" s="8">
        <v>-16.1</v>
      </c>
      <c r="O28" s="8">
        <v>-8.6</v>
      </c>
      <c r="P28" s="8">
        <v>-3.2</v>
      </c>
      <c r="Q28" s="8">
        <v>0</v>
      </c>
      <c r="R28" s="8">
        <v>1.2</v>
      </c>
      <c r="S28" s="8">
        <v>1</v>
      </c>
      <c r="T28" s="36"/>
    </row>
    <row r="29" spans="1:14" ht="12.75">
      <c r="A29" s="10"/>
      <c r="B29" s="22"/>
      <c r="H29" s="10"/>
      <c r="I29" s="10"/>
      <c r="J29" s="10"/>
      <c r="K29" s="10"/>
      <c r="L29" s="10"/>
      <c r="M29" s="10"/>
      <c r="N29" s="10"/>
    </row>
    <row r="30" spans="1:14" ht="12.75">
      <c r="A30" s="10"/>
      <c r="B30" s="22"/>
      <c r="H30" s="10"/>
      <c r="I30" s="10"/>
      <c r="J30" s="10"/>
      <c r="K30" s="10"/>
      <c r="L30" s="10"/>
      <c r="M30" s="10"/>
      <c r="N30" s="10"/>
    </row>
    <row r="31" spans="1:14" ht="12.75">
      <c r="A31" s="10"/>
      <c r="B31" s="22" t="s">
        <v>11</v>
      </c>
      <c r="H31" s="10"/>
      <c r="I31" s="10"/>
      <c r="J31" s="10"/>
      <c r="K31" s="10"/>
      <c r="L31" s="10"/>
      <c r="M31" s="10"/>
      <c r="N31" s="10"/>
    </row>
    <row r="32" spans="1:14" ht="13.5" thickBot="1">
      <c r="A32" s="10"/>
      <c r="B32" s="22">
        <v>20</v>
      </c>
      <c r="C32">
        <v>125</v>
      </c>
      <c r="D32">
        <v>2</v>
      </c>
      <c r="E32">
        <v>40</v>
      </c>
      <c r="G32">
        <v>35</v>
      </c>
      <c r="H32" s="10"/>
      <c r="I32" s="10"/>
      <c r="J32" s="10"/>
      <c r="K32" s="10"/>
      <c r="L32" s="10"/>
      <c r="M32" s="10"/>
      <c r="N32" s="10"/>
    </row>
    <row r="33" spans="1:25" ht="13.5" thickBot="1">
      <c r="A33" s="10"/>
      <c r="B33" s="22"/>
      <c r="C33">
        <v>250</v>
      </c>
      <c r="D33">
        <v>3</v>
      </c>
      <c r="E33">
        <v>33</v>
      </c>
      <c r="G33">
        <v>30</v>
      </c>
      <c r="H33" s="10"/>
      <c r="I33" s="10"/>
      <c r="J33" s="10"/>
      <c r="K33" s="10"/>
      <c r="L33" s="10"/>
      <c r="M33" s="10"/>
      <c r="N33" s="10"/>
      <c r="O33" s="109" t="s">
        <v>44</v>
      </c>
      <c r="P33" s="110"/>
      <c r="Q33" s="110"/>
      <c r="R33" s="110"/>
      <c r="S33" s="110"/>
      <c r="T33" s="110"/>
      <c r="U33" s="110"/>
      <c r="V33" s="110"/>
      <c r="W33" s="110"/>
      <c r="X33" s="110"/>
      <c r="Y33" s="111"/>
    </row>
    <row r="34" spans="1:27" ht="13.5" thickBot="1">
      <c r="A34" s="10"/>
      <c r="B34" s="22"/>
      <c r="C34">
        <v>500</v>
      </c>
      <c r="D34">
        <v>4</v>
      </c>
      <c r="E34">
        <v>26</v>
      </c>
      <c r="G34">
        <v>25</v>
      </c>
      <c r="H34" s="10"/>
      <c r="I34" s="10"/>
      <c r="J34" s="10"/>
      <c r="K34" s="10"/>
      <c r="L34" s="10"/>
      <c r="M34" s="10"/>
      <c r="N34" s="68"/>
      <c r="O34" s="3">
        <v>15</v>
      </c>
      <c r="P34" s="4">
        <v>20</v>
      </c>
      <c r="Q34" s="4">
        <v>25</v>
      </c>
      <c r="R34" s="4">
        <v>30</v>
      </c>
      <c r="S34" s="4">
        <v>35</v>
      </c>
      <c r="T34" s="4">
        <v>40</v>
      </c>
      <c r="U34" s="4">
        <v>45</v>
      </c>
      <c r="V34" s="4">
        <v>50</v>
      </c>
      <c r="W34" s="4">
        <v>55</v>
      </c>
      <c r="X34" s="4">
        <v>60</v>
      </c>
      <c r="Y34" s="67">
        <v>65</v>
      </c>
      <c r="Z34" s="73">
        <f>T5</f>
        <v>40</v>
      </c>
      <c r="AA34" s="74">
        <f>T13</f>
        <v>35</v>
      </c>
    </row>
    <row r="35" spans="1:27" ht="12.75">
      <c r="A35" s="10"/>
      <c r="B35" s="22"/>
      <c r="C35">
        <v>1000</v>
      </c>
      <c r="D35">
        <v>5</v>
      </c>
      <c r="E35">
        <v>22</v>
      </c>
      <c r="G35">
        <v>20</v>
      </c>
      <c r="H35" s="10"/>
      <c r="I35" s="10"/>
      <c r="J35" s="10"/>
      <c r="K35" s="10"/>
      <c r="L35" s="10"/>
      <c r="M35" s="10"/>
      <c r="N35" s="69">
        <v>125</v>
      </c>
      <c r="O35" s="5">
        <v>30</v>
      </c>
      <c r="P35" s="2">
        <v>35</v>
      </c>
      <c r="Q35" s="2">
        <v>40</v>
      </c>
      <c r="R35" s="2">
        <v>45</v>
      </c>
      <c r="S35" s="2">
        <v>50</v>
      </c>
      <c r="T35" s="2">
        <v>55</v>
      </c>
      <c r="U35" s="2">
        <v>60</v>
      </c>
      <c r="V35" s="2">
        <v>65</v>
      </c>
      <c r="W35" s="2">
        <v>70</v>
      </c>
      <c r="X35" s="2">
        <v>75</v>
      </c>
      <c r="Y35" s="40">
        <v>80</v>
      </c>
      <c r="Z35" s="75">
        <f aca="true" t="shared" si="6" ref="Z35:Z40">FORECAST($Z$34,O35:Y35,$O$34:$Y$34)</f>
        <v>55</v>
      </c>
      <c r="AA35" s="78">
        <f aca="true" t="shared" si="7" ref="AA35:AA40">FORECAST($AA$34,O35:Y35,$O$34:$Y$34)</f>
        <v>50</v>
      </c>
    </row>
    <row r="36" spans="1:27" ht="12.75">
      <c r="A36" s="10"/>
      <c r="B36" s="22"/>
      <c r="C36">
        <v>2000</v>
      </c>
      <c r="D36">
        <v>6</v>
      </c>
      <c r="E36">
        <v>19</v>
      </c>
      <c r="G36">
        <v>15</v>
      </c>
      <c r="H36" s="10"/>
      <c r="I36" s="10"/>
      <c r="J36" s="10"/>
      <c r="K36" s="10"/>
      <c r="L36" s="10"/>
      <c r="M36" s="10"/>
      <c r="N36" s="69">
        <v>250</v>
      </c>
      <c r="O36" s="5">
        <v>25</v>
      </c>
      <c r="P36" s="2">
        <v>30</v>
      </c>
      <c r="Q36" s="2">
        <v>35</v>
      </c>
      <c r="R36" s="2">
        <v>40</v>
      </c>
      <c r="S36" s="2">
        <v>45</v>
      </c>
      <c r="T36" s="2">
        <v>50</v>
      </c>
      <c r="U36" s="2">
        <v>55</v>
      </c>
      <c r="V36" s="2">
        <v>60</v>
      </c>
      <c r="W36" s="2">
        <v>65</v>
      </c>
      <c r="X36" s="2">
        <v>70</v>
      </c>
      <c r="Y36" s="40">
        <v>75</v>
      </c>
      <c r="Z36" s="76">
        <f t="shared" si="6"/>
        <v>50</v>
      </c>
      <c r="AA36" s="79">
        <f t="shared" si="7"/>
        <v>45</v>
      </c>
    </row>
    <row r="37" spans="1:27" ht="12.75">
      <c r="A37" s="10"/>
      <c r="B37" s="22"/>
      <c r="C37">
        <v>4000</v>
      </c>
      <c r="D37">
        <v>7</v>
      </c>
      <c r="E37">
        <v>17</v>
      </c>
      <c r="G37">
        <v>10</v>
      </c>
      <c r="H37" s="10"/>
      <c r="I37" s="10"/>
      <c r="J37" s="10"/>
      <c r="K37" s="10"/>
      <c r="L37" s="10"/>
      <c r="M37" s="10"/>
      <c r="N37" s="69">
        <v>500</v>
      </c>
      <c r="O37" s="5">
        <v>20</v>
      </c>
      <c r="P37" s="2">
        <v>25</v>
      </c>
      <c r="Q37" s="2">
        <v>30</v>
      </c>
      <c r="R37" s="2">
        <v>35</v>
      </c>
      <c r="S37" s="2">
        <v>40</v>
      </c>
      <c r="T37" s="2">
        <v>45</v>
      </c>
      <c r="U37" s="2">
        <v>50</v>
      </c>
      <c r="V37" s="2">
        <v>55</v>
      </c>
      <c r="W37" s="2">
        <v>60</v>
      </c>
      <c r="X37" s="2">
        <v>65</v>
      </c>
      <c r="Y37" s="40">
        <v>70</v>
      </c>
      <c r="Z37" s="76">
        <f t="shared" si="6"/>
        <v>45</v>
      </c>
      <c r="AA37" s="79">
        <f t="shared" si="7"/>
        <v>40</v>
      </c>
    </row>
    <row r="38" spans="1:27" ht="12.75">
      <c r="A38" s="10"/>
      <c r="B38" s="22"/>
      <c r="H38" s="10"/>
      <c r="I38" s="10"/>
      <c r="J38" s="10"/>
      <c r="K38" s="10"/>
      <c r="L38" s="10"/>
      <c r="M38" s="10"/>
      <c r="N38" s="69">
        <v>1000</v>
      </c>
      <c r="O38" s="5">
        <v>15</v>
      </c>
      <c r="P38" s="2">
        <v>20</v>
      </c>
      <c r="Q38" s="2">
        <v>25</v>
      </c>
      <c r="R38" s="2">
        <v>30</v>
      </c>
      <c r="S38" s="2">
        <v>35</v>
      </c>
      <c r="T38" s="2">
        <v>40</v>
      </c>
      <c r="U38" s="2">
        <v>45</v>
      </c>
      <c r="V38" s="2">
        <v>50</v>
      </c>
      <c r="W38" s="2">
        <v>55</v>
      </c>
      <c r="X38" s="2">
        <v>60</v>
      </c>
      <c r="Y38" s="40">
        <v>65</v>
      </c>
      <c r="Z38" s="76">
        <f t="shared" si="6"/>
        <v>40</v>
      </c>
      <c r="AA38" s="79">
        <f t="shared" si="7"/>
        <v>35</v>
      </c>
    </row>
    <row r="39" spans="1:27" ht="12.75">
      <c r="A39" s="10"/>
      <c r="B39" s="22"/>
      <c r="H39" s="10"/>
      <c r="I39" s="10"/>
      <c r="J39" s="10"/>
      <c r="K39" s="10"/>
      <c r="L39" s="10"/>
      <c r="M39" s="10"/>
      <c r="N39" s="69">
        <v>2000</v>
      </c>
      <c r="O39" s="5">
        <v>10</v>
      </c>
      <c r="P39" s="2">
        <v>15</v>
      </c>
      <c r="Q39" s="2">
        <v>20</v>
      </c>
      <c r="R39" s="2">
        <v>25</v>
      </c>
      <c r="S39" s="2">
        <v>30</v>
      </c>
      <c r="T39" s="2">
        <v>35</v>
      </c>
      <c r="U39" s="2">
        <v>40</v>
      </c>
      <c r="V39" s="2">
        <v>45</v>
      </c>
      <c r="W39" s="2">
        <v>50</v>
      </c>
      <c r="X39" s="2">
        <v>55</v>
      </c>
      <c r="Y39" s="40">
        <v>60</v>
      </c>
      <c r="Z39" s="76">
        <f t="shared" si="6"/>
        <v>35</v>
      </c>
      <c r="AA39" s="79">
        <f t="shared" si="7"/>
        <v>30</v>
      </c>
    </row>
    <row r="40" spans="1:27" ht="13.5" thickBot="1">
      <c r="A40" s="10"/>
      <c r="B40" s="22"/>
      <c r="H40" s="10"/>
      <c r="I40" s="10"/>
      <c r="J40" s="10"/>
      <c r="K40" s="10"/>
      <c r="L40" s="10"/>
      <c r="M40" s="10"/>
      <c r="N40" s="70">
        <v>4000</v>
      </c>
      <c r="O40" s="6">
        <v>5</v>
      </c>
      <c r="P40" s="7">
        <v>10</v>
      </c>
      <c r="Q40" s="7">
        <v>15</v>
      </c>
      <c r="R40" s="7">
        <v>20</v>
      </c>
      <c r="S40" s="7">
        <v>25</v>
      </c>
      <c r="T40" s="7">
        <v>30</v>
      </c>
      <c r="U40" s="7">
        <v>35</v>
      </c>
      <c r="V40" s="7">
        <v>40</v>
      </c>
      <c r="W40" s="7">
        <v>45</v>
      </c>
      <c r="X40" s="7">
        <v>50</v>
      </c>
      <c r="Y40" s="9">
        <v>55</v>
      </c>
      <c r="Z40" s="77">
        <f t="shared" si="6"/>
        <v>30</v>
      </c>
      <c r="AA40" s="80">
        <f t="shared" si="7"/>
        <v>25</v>
      </c>
    </row>
    <row r="41" spans="1:14" ht="12.75">
      <c r="A41" s="10"/>
      <c r="B41" s="22"/>
      <c r="H41" s="10"/>
      <c r="I41" s="10"/>
      <c r="J41" s="10"/>
      <c r="K41" s="10"/>
      <c r="L41" s="10"/>
      <c r="M41" s="10"/>
      <c r="N41" s="10"/>
    </row>
    <row r="42" spans="1:14" ht="12.75">
      <c r="A42" s="10"/>
      <c r="B42" s="22" t="s">
        <v>12</v>
      </c>
      <c r="H42" s="10"/>
      <c r="I42" s="10"/>
      <c r="J42" s="10"/>
      <c r="K42" s="10"/>
      <c r="L42" s="10"/>
      <c r="M42" s="10"/>
      <c r="N42" s="10"/>
    </row>
    <row r="43" spans="1:14" ht="12.75">
      <c r="A43" s="10"/>
      <c r="B43" s="22">
        <v>25</v>
      </c>
      <c r="C43">
        <v>125</v>
      </c>
      <c r="D43">
        <v>2</v>
      </c>
      <c r="E43">
        <v>44</v>
      </c>
      <c r="G43">
        <v>40</v>
      </c>
      <c r="H43" s="10"/>
      <c r="I43" s="10"/>
      <c r="J43" s="10"/>
      <c r="K43" s="10"/>
      <c r="L43" s="10"/>
      <c r="M43" s="10"/>
      <c r="N43" s="10"/>
    </row>
    <row r="44" spans="1:14" ht="12.75">
      <c r="A44" s="10"/>
      <c r="B44" s="22"/>
      <c r="C44">
        <v>250</v>
      </c>
      <c r="D44">
        <v>3</v>
      </c>
      <c r="E44">
        <v>37</v>
      </c>
      <c r="G44">
        <v>35</v>
      </c>
      <c r="H44" s="10"/>
      <c r="I44" s="10"/>
      <c r="J44" s="10"/>
      <c r="K44" s="10"/>
      <c r="L44" s="10"/>
      <c r="M44" s="10"/>
      <c r="N44" s="10"/>
    </row>
    <row r="45" spans="1:14" ht="12.75">
      <c r="A45" s="10"/>
      <c r="B45" s="22"/>
      <c r="C45">
        <v>500</v>
      </c>
      <c r="D45">
        <v>4</v>
      </c>
      <c r="E45">
        <v>31</v>
      </c>
      <c r="G45">
        <v>30</v>
      </c>
      <c r="H45" s="10"/>
      <c r="I45" s="10"/>
      <c r="J45" s="10"/>
      <c r="K45" s="10"/>
      <c r="L45" s="10"/>
      <c r="M45" s="10"/>
      <c r="N45" s="10"/>
    </row>
    <row r="46" spans="1:14" ht="12.75">
      <c r="A46" s="10"/>
      <c r="B46" s="22"/>
      <c r="C46">
        <v>1000</v>
      </c>
      <c r="D46">
        <v>5</v>
      </c>
      <c r="E46">
        <v>27</v>
      </c>
      <c r="G46">
        <v>25</v>
      </c>
      <c r="H46" s="10"/>
      <c r="I46" s="10"/>
      <c r="J46" s="10"/>
      <c r="K46" s="10"/>
      <c r="L46" s="10"/>
      <c r="M46" s="10"/>
      <c r="N46" s="10"/>
    </row>
    <row r="47" spans="1:18" ht="12.75">
      <c r="A47" s="10"/>
      <c r="B47" s="22"/>
      <c r="C47">
        <v>2000</v>
      </c>
      <c r="D47">
        <v>6</v>
      </c>
      <c r="E47">
        <v>24</v>
      </c>
      <c r="G47">
        <v>20</v>
      </c>
      <c r="H47" s="10"/>
      <c r="I47" s="10"/>
      <c r="J47" s="10"/>
      <c r="K47" s="10"/>
      <c r="L47" s="10"/>
      <c r="M47" s="10"/>
      <c r="N47" s="10"/>
      <c r="O47" s="97" t="s">
        <v>67</v>
      </c>
      <c r="P47" s="97"/>
      <c r="Q47" s="97"/>
      <c r="R47" s="97"/>
    </row>
    <row r="48" spans="1:14" ht="13.5" thickBot="1">
      <c r="A48" s="10"/>
      <c r="B48" s="22"/>
      <c r="C48">
        <v>4000</v>
      </c>
      <c r="D48">
        <v>7</v>
      </c>
      <c r="E48">
        <v>22</v>
      </c>
      <c r="G48">
        <v>15</v>
      </c>
      <c r="H48" s="10"/>
      <c r="I48" s="10"/>
      <c r="J48" s="10"/>
      <c r="K48" s="10"/>
      <c r="L48" s="10"/>
      <c r="M48" s="10"/>
      <c r="N48" s="10"/>
    </row>
    <row r="49" spans="1:23" ht="13.5" thickBot="1">
      <c r="A49" s="10"/>
      <c r="B49" s="22"/>
      <c r="H49" s="10"/>
      <c r="I49" s="10"/>
      <c r="J49" s="10"/>
      <c r="K49" s="10"/>
      <c r="L49" s="10"/>
      <c r="M49" s="10"/>
      <c r="N49" s="10"/>
      <c r="P49" s="108" t="s">
        <v>28</v>
      </c>
      <c r="Q49" s="95"/>
      <c r="R49" s="95"/>
      <c r="S49" s="95"/>
      <c r="T49" s="95"/>
      <c r="U49" s="95"/>
      <c r="V49" s="95"/>
      <c r="W49" s="96"/>
    </row>
    <row r="50" spans="1:23" ht="12.75">
      <c r="A50" s="10"/>
      <c r="B50" s="22"/>
      <c r="H50" s="10"/>
      <c r="I50" s="10"/>
      <c r="J50" s="10"/>
      <c r="K50" s="10"/>
      <c r="L50" s="10"/>
      <c r="M50" s="10"/>
      <c r="N50" s="10"/>
      <c r="P50" s="51"/>
      <c r="Q50" s="52"/>
      <c r="R50" s="52"/>
      <c r="S50" s="52"/>
      <c r="T50" s="52"/>
      <c r="U50" s="53"/>
      <c r="V50" s="23"/>
      <c r="W50" s="48" t="s">
        <v>26</v>
      </c>
    </row>
    <row r="51" spans="1:23" ht="13.5" thickBot="1">
      <c r="A51" s="10"/>
      <c r="B51" s="22"/>
      <c r="H51" s="10"/>
      <c r="I51" s="10"/>
      <c r="J51" s="10"/>
      <c r="K51" s="10"/>
      <c r="L51" s="10"/>
      <c r="M51" s="10"/>
      <c r="N51" s="10"/>
      <c r="P51" s="50">
        <v>2</v>
      </c>
      <c r="Q51" s="37">
        <v>3</v>
      </c>
      <c r="R51" s="37">
        <v>4</v>
      </c>
      <c r="S51" s="37">
        <v>5</v>
      </c>
      <c r="T51" s="37">
        <v>6</v>
      </c>
      <c r="U51" s="47">
        <v>7</v>
      </c>
      <c r="V51" s="57" t="s">
        <v>0</v>
      </c>
      <c r="W51" s="49" t="s">
        <v>27</v>
      </c>
    </row>
    <row r="52" spans="1:23" ht="13.5" thickBot="1">
      <c r="A52" s="10"/>
      <c r="B52" s="22"/>
      <c r="H52" s="10"/>
      <c r="I52" s="10"/>
      <c r="J52" s="10"/>
      <c r="K52" s="10"/>
      <c r="L52" s="10"/>
      <c r="M52" s="10"/>
      <c r="N52" s="10"/>
      <c r="O52" t="s">
        <v>68</v>
      </c>
      <c r="P52" s="19">
        <f>ROUND(1.28*'NC COMPARE'!$G$6+-31.6,0)</f>
        <v>32</v>
      </c>
      <c r="Q52" s="20">
        <f>ROUND(1.18*'NC COMPARE'!$H$6+-18.9,0)</f>
        <v>40</v>
      </c>
      <c r="R52" s="20">
        <f>ROUND(1.09*'NC COMPARE'!$I$6+-8.5,0)</f>
        <v>46</v>
      </c>
      <c r="S52" s="20">
        <f>ROUND(1.02*'NC COMPARE'!$J$6+-2.2,0)</f>
        <v>49</v>
      </c>
      <c r="T52" s="20">
        <f>IF(ROUND(1*'NC COMPARE'!$K$6+1,0)&lt;5,0,ROUND(1*'NC COMPARE'!$K$6+1,0))</f>
        <v>51</v>
      </c>
      <c r="U52" s="21">
        <f>IF(ROUND(0.98*'NC COMPARE'!$L$6+3.1,0)&lt;5,0,ROUND(0.98*'NC COMPARE'!$L$6+3.1,0))</f>
        <v>52</v>
      </c>
      <c r="V52" s="60">
        <f>ROUND(LARGE($P$52:$U$52,1),0)</f>
        <v>52</v>
      </c>
      <c r="W52" s="25">
        <f>IF($P$52=$V$52,2,IF($Q$52=$V$52,3,IF($R$52=$V$52,4,IF($S$52=$V$52,5,IF($T$52=$V$52,6,7)))))</f>
        <v>7</v>
      </c>
    </row>
    <row r="53" spans="1:23" ht="13.5" thickBot="1">
      <c r="A53" s="10"/>
      <c r="B53" s="22" t="s">
        <v>13</v>
      </c>
      <c r="H53" s="10"/>
      <c r="I53" s="10"/>
      <c r="J53" s="10"/>
      <c r="K53" s="10"/>
      <c r="L53" s="10"/>
      <c r="M53" s="10"/>
      <c r="N53" s="10"/>
      <c r="O53" t="s">
        <v>69</v>
      </c>
      <c r="P53" s="19">
        <f>ROUND(1.28*'NC COMPARE'!$G$7+-31.6,0)</f>
        <v>20</v>
      </c>
      <c r="Q53" s="20">
        <f>ROUND(1.18*'NC COMPARE'!$H$7+-18.9,0)</f>
        <v>28</v>
      </c>
      <c r="R53" s="20">
        <f>ROUND(1.09*'NC COMPARE'!$I$7+-8.5,0)</f>
        <v>35</v>
      </c>
      <c r="S53" s="20">
        <f>ROUND(1.02*'NC COMPARE'!$J$7+-2.2,0)</f>
        <v>39</v>
      </c>
      <c r="T53" s="20">
        <f>IF(ROUND(1*'NC COMPARE'!$K$7+1,0)&lt;5,0,ROUND(1*'NC COMPARE'!$K$7+1,0))</f>
        <v>41</v>
      </c>
      <c r="U53" s="21">
        <f>IF(ROUND(0.98*'NC COMPARE'!$L$7+3.1,0)&lt;5,0,ROUND(0.98*'NC COMPARE'!$L$7+3.1,0))</f>
        <v>42</v>
      </c>
      <c r="V53" s="60">
        <f>ROUND(LARGE($P$53:$U$53,1),0)</f>
        <v>42</v>
      </c>
      <c r="W53" s="25">
        <f>IF($P$53=$V$53,2,IF($Q$53=$V$53,3,IF($R$53=$V$53,4,IF($S$53=$V$53,5,IF($T$53=$V$53,6,7)))))</f>
        <v>7</v>
      </c>
    </row>
    <row r="54" spans="1:23" ht="13.5" thickBot="1">
      <c r="A54" s="10"/>
      <c r="B54" s="22">
        <v>30</v>
      </c>
      <c r="C54">
        <v>125</v>
      </c>
      <c r="D54">
        <v>2</v>
      </c>
      <c r="E54">
        <v>48</v>
      </c>
      <c r="G54">
        <v>45</v>
      </c>
      <c r="H54" s="10"/>
      <c r="I54" s="10"/>
      <c r="J54" s="10"/>
      <c r="K54" s="10"/>
      <c r="L54" s="10"/>
      <c r="M54" s="10"/>
      <c r="N54" s="10"/>
      <c r="O54" t="s">
        <v>70</v>
      </c>
      <c r="P54" s="54">
        <f>ROUND(1.28*'NC COMPARE'!$G$9+-31.6,0)</f>
        <v>32</v>
      </c>
      <c r="Q54" s="55">
        <f>ROUND(1.18*'NC COMPARE'!$H$9+-18.9,0)</f>
        <v>40</v>
      </c>
      <c r="R54" s="55">
        <f>ROUND(1.09*'NC COMPARE'!$I$9+-8.5,0)</f>
        <v>46</v>
      </c>
      <c r="S54" s="55">
        <f>ROUND(1.02*'NC COMPARE'!$J$9+-2.2,0)</f>
        <v>49</v>
      </c>
      <c r="T54" s="55">
        <f>IF(ROUND(1*'NC COMPARE'!$K$9+1,0)&lt;5,0,ROUND(1*'NC COMPARE'!$K$9+1,0))</f>
        <v>51</v>
      </c>
      <c r="U54" s="56">
        <f>IF(ROUND(0.98*'NC COMPARE'!$L$9+3.1,0)&lt;5,0,ROUND(0.98*'NC COMPARE'!$L$9+3.1,0))</f>
        <v>52</v>
      </c>
      <c r="V54" s="61">
        <f>ROUND(LARGE(P54:U54,1),0)</f>
        <v>52</v>
      </c>
      <c r="W54" s="26">
        <f>IF(P54=V54,2,IF(Q54=V54,3,IF(R54=V54,4,IF(S54=V54,5,IF(T54=V54,6,7)))))</f>
        <v>7</v>
      </c>
    </row>
    <row r="55" spans="1:23" ht="13.5" thickBot="1">
      <c r="A55" s="10"/>
      <c r="B55" s="22"/>
      <c r="C55">
        <v>250</v>
      </c>
      <c r="D55">
        <v>3</v>
      </c>
      <c r="E55">
        <v>41</v>
      </c>
      <c r="G55">
        <v>40</v>
      </c>
      <c r="H55" s="10"/>
      <c r="I55" s="10"/>
      <c r="J55" s="10"/>
      <c r="K55" s="10"/>
      <c r="L55" s="10"/>
      <c r="M55" s="10"/>
      <c r="N55" s="10"/>
      <c r="O55" t="s">
        <v>71</v>
      </c>
      <c r="P55" s="54">
        <f>ROUND(1.28*'NC COMPARE'!$G$10+-31.6,0)</f>
        <v>20</v>
      </c>
      <c r="Q55" s="55">
        <f>ROUND(1.18*'NC COMPARE'!$H$10+-18.9,0)</f>
        <v>28</v>
      </c>
      <c r="R55" s="55">
        <f>ROUND(1.09*'NC COMPARE'!$I$10+-8.5,0)</f>
        <v>35</v>
      </c>
      <c r="S55" s="55">
        <f>ROUND(1.02*'NC COMPARE'!$J$10+-2.2,0)</f>
        <v>39</v>
      </c>
      <c r="T55" s="55">
        <f>IF(ROUND(1*'NC COMPARE'!$K$10+1,0)&lt;5,0,ROUND(1*'NC COMPARE'!$K$10+1,0))</f>
        <v>41</v>
      </c>
      <c r="U55" s="56">
        <f>IF(ROUND(0.98*'NC COMPARE'!$L$10+3.1,0)&lt;5,0,ROUND(0.98*'NC COMPARE'!$L$10+3.1,0))</f>
        <v>42</v>
      </c>
      <c r="V55" s="61">
        <f>ROUND(LARGE(P55:U55,1),0)</f>
        <v>42</v>
      </c>
      <c r="W55" s="26">
        <f>IF(P55=V55,2,IF(Q55=V55,3,IF(R55=V55,4,IF(S55=V55,5,IF(T55=V55,6,7)))))</f>
        <v>7</v>
      </c>
    </row>
    <row r="56" spans="1:23" ht="13.5" thickBot="1">
      <c r="A56" s="10"/>
      <c r="B56" s="22"/>
      <c r="C56">
        <v>500</v>
      </c>
      <c r="D56">
        <v>4</v>
      </c>
      <c r="E56">
        <v>35</v>
      </c>
      <c r="G56">
        <v>35</v>
      </c>
      <c r="H56" s="10"/>
      <c r="I56" s="10"/>
      <c r="J56" s="10"/>
      <c r="K56" s="10"/>
      <c r="L56" s="10"/>
      <c r="M56" s="10"/>
      <c r="N56" s="10"/>
      <c r="O56" t="s">
        <v>72</v>
      </c>
      <c r="P56" s="12">
        <f>P52+$P$60</f>
        <v>15.899999999999999</v>
      </c>
      <c r="Q56" s="13">
        <f>Q52+$Q$60</f>
        <v>31.4</v>
      </c>
      <c r="R56" s="13">
        <f>R52+$R$60</f>
        <v>42.8</v>
      </c>
      <c r="S56" s="13">
        <f>S52+$S$60</f>
        <v>49</v>
      </c>
      <c r="T56" s="13">
        <f>T52+$T$60</f>
        <v>52.2</v>
      </c>
      <c r="U56" s="14">
        <f>U52+$U$60</f>
        <v>53</v>
      </c>
      <c r="V56" s="62">
        <f>ROUND(10*LOG(10^(P56/10)+10^(Q56/10)+10^(R56/10)+10^(S56/10)+10^(T56/10)+10^(U56/10)),0)</f>
        <v>57</v>
      </c>
      <c r="W56" s="58" t="s">
        <v>34</v>
      </c>
    </row>
    <row r="57" spans="1:23" ht="13.5" thickBot="1">
      <c r="A57" s="10"/>
      <c r="B57" s="22"/>
      <c r="C57">
        <v>1000</v>
      </c>
      <c r="D57">
        <v>5</v>
      </c>
      <c r="E57">
        <v>31</v>
      </c>
      <c r="G57">
        <v>30</v>
      </c>
      <c r="H57" s="10"/>
      <c r="I57" s="10"/>
      <c r="J57" s="10"/>
      <c r="K57" s="10"/>
      <c r="L57" s="10"/>
      <c r="M57" s="10"/>
      <c r="N57" s="10"/>
      <c r="O57" t="s">
        <v>73</v>
      </c>
      <c r="P57" s="12">
        <f>P53+$P$60</f>
        <v>3.8999999999999986</v>
      </c>
      <c r="Q57" s="13">
        <f>Q53+$Q$60</f>
        <v>19.4</v>
      </c>
      <c r="R57" s="13">
        <f>R53+$R$60</f>
        <v>31.8</v>
      </c>
      <c r="S57" s="13">
        <f>S53+$S$60</f>
        <v>39</v>
      </c>
      <c r="T57" s="13">
        <f>T53+$T$60</f>
        <v>42.2</v>
      </c>
      <c r="U57" s="14">
        <f>U53+$U$60</f>
        <v>43</v>
      </c>
      <c r="V57" s="62">
        <f>ROUND(10*LOG(10^(P57/10)+10^(Q57/10)+10^(R57/10)+10^(S57/10)+10^(T57/10)+10^(U57/10)),0)</f>
        <v>47</v>
      </c>
      <c r="W57" s="58" t="s">
        <v>34</v>
      </c>
    </row>
    <row r="58" spans="1:23" ht="13.5" thickBot="1">
      <c r="A58" s="10"/>
      <c r="B58" s="22"/>
      <c r="C58">
        <v>2000</v>
      </c>
      <c r="D58">
        <v>6</v>
      </c>
      <c r="E58">
        <v>29</v>
      </c>
      <c r="G58">
        <v>25</v>
      </c>
      <c r="H58" s="10"/>
      <c r="I58" s="10"/>
      <c r="J58" s="10"/>
      <c r="K58" s="10"/>
      <c r="L58" s="10"/>
      <c r="M58" s="10"/>
      <c r="N58" s="10"/>
      <c r="O58" t="s">
        <v>74</v>
      </c>
      <c r="P58" s="12">
        <f>P54+$P$60</f>
        <v>15.899999999999999</v>
      </c>
      <c r="Q58" s="13">
        <f>Q54+$Q$60</f>
        <v>31.4</v>
      </c>
      <c r="R58" s="13">
        <f>R54+$R$60</f>
        <v>42.8</v>
      </c>
      <c r="S58" s="13">
        <f>S54+$S$60</f>
        <v>49</v>
      </c>
      <c r="T58" s="13">
        <f>T54+$T$60</f>
        <v>52.2</v>
      </c>
      <c r="U58" s="14">
        <f>U54+$U$60</f>
        <v>53</v>
      </c>
      <c r="V58" s="62">
        <f>ROUND(10*LOG(10^(P58/10)+10^(Q58/10)+10^(R58/10)+10^(S58/10)+10^(T58/10)+10^(U58/10)),0)</f>
        <v>57</v>
      </c>
      <c r="W58" s="58" t="s">
        <v>34</v>
      </c>
    </row>
    <row r="59" spans="1:23" ht="12.75">
      <c r="A59" s="10"/>
      <c r="B59" s="22"/>
      <c r="C59">
        <v>4000</v>
      </c>
      <c r="D59">
        <v>7</v>
      </c>
      <c r="E59">
        <v>28</v>
      </c>
      <c r="G59">
        <v>20</v>
      </c>
      <c r="H59" s="10"/>
      <c r="I59" s="10"/>
      <c r="J59" s="10"/>
      <c r="K59" s="10"/>
      <c r="L59" s="10"/>
      <c r="M59" s="10"/>
      <c r="N59" s="10"/>
      <c r="O59" t="s">
        <v>75</v>
      </c>
      <c r="P59" s="12">
        <f>P55+$P$60</f>
        <v>3.8999999999999986</v>
      </c>
      <c r="Q59" s="13">
        <f>Q55+$Q$60</f>
        <v>19.4</v>
      </c>
      <c r="R59" s="13">
        <f>R55+$R$60</f>
        <v>31.8</v>
      </c>
      <c r="S59" s="13">
        <f>S55+$S$60</f>
        <v>39</v>
      </c>
      <c r="T59" s="13">
        <f>T55+$T$60</f>
        <v>42.2</v>
      </c>
      <c r="U59" s="14">
        <f>U55+$U$60</f>
        <v>43</v>
      </c>
      <c r="V59" s="62">
        <f>ROUND(10*LOG(10^(P59/10)+10^(Q59/10)+10^(R59/10)+10^(S59/10)+10^(T59/10)+10^(U59/10)),0)</f>
        <v>47</v>
      </c>
      <c r="W59" s="58" t="s">
        <v>34</v>
      </c>
    </row>
    <row r="60" spans="1:22" ht="12.75">
      <c r="A60" s="10"/>
      <c r="B60" s="22"/>
      <c r="H60" s="10"/>
      <c r="I60" s="10"/>
      <c r="J60" s="10"/>
      <c r="K60" s="10"/>
      <c r="L60" s="10"/>
      <c r="M60" s="10"/>
      <c r="N60" s="10"/>
      <c r="P60" s="8">
        <v>-16.1</v>
      </c>
      <c r="Q60" s="8">
        <v>-8.6</v>
      </c>
      <c r="R60" s="8">
        <v>-3.2</v>
      </c>
      <c r="S60" s="8">
        <v>0</v>
      </c>
      <c r="T60" s="8">
        <v>1.2</v>
      </c>
      <c r="U60" s="8">
        <v>1</v>
      </c>
      <c r="V60" s="36"/>
    </row>
    <row r="61" spans="1:14" ht="13.5" customHeight="1">
      <c r="A61" s="10"/>
      <c r="B61" s="22"/>
      <c r="H61" s="10"/>
      <c r="I61" s="10"/>
      <c r="J61" s="10"/>
      <c r="K61" s="10"/>
      <c r="L61" s="10"/>
      <c r="M61" s="10"/>
      <c r="N61" s="10"/>
    </row>
    <row r="62" spans="1:14" ht="12.75">
      <c r="A62" s="10"/>
      <c r="B62" s="22"/>
      <c r="H62" s="10"/>
      <c r="I62" s="10"/>
      <c r="J62" s="10"/>
      <c r="K62" s="10"/>
      <c r="L62" s="10"/>
      <c r="M62" s="10"/>
      <c r="N62" s="10"/>
    </row>
    <row r="63" spans="1:14" ht="12.75">
      <c r="A63" s="10"/>
      <c r="B63" s="22"/>
      <c r="H63" s="10"/>
      <c r="I63" s="10"/>
      <c r="J63" s="10"/>
      <c r="K63" s="10"/>
      <c r="L63" s="10"/>
      <c r="M63" s="10"/>
      <c r="N63" s="10"/>
    </row>
    <row r="64" spans="1:14" ht="12.75" customHeight="1">
      <c r="A64" s="10"/>
      <c r="B64" s="22" t="s">
        <v>14</v>
      </c>
      <c r="H64" s="10"/>
      <c r="I64" s="10"/>
      <c r="J64" s="10"/>
      <c r="K64" s="10"/>
      <c r="L64" s="10"/>
      <c r="M64" s="10"/>
      <c r="N64" s="10"/>
    </row>
    <row r="65" spans="1:14" ht="12.75">
      <c r="A65" s="10"/>
      <c r="B65" s="22">
        <v>35</v>
      </c>
      <c r="C65">
        <v>125</v>
      </c>
      <c r="D65">
        <v>2</v>
      </c>
      <c r="E65">
        <v>52</v>
      </c>
      <c r="G65">
        <v>50</v>
      </c>
      <c r="H65" s="10"/>
      <c r="I65" s="10"/>
      <c r="J65" s="10"/>
      <c r="K65" s="10"/>
      <c r="L65" s="10"/>
      <c r="M65" s="10"/>
      <c r="N65" s="10"/>
    </row>
    <row r="66" spans="1:14" ht="12.75">
      <c r="A66" s="10"/>
      <c r="B66" s="22"/>
      <c r="C66">
        <v>250</v>
      </c>
      <c r="D66">
        <v>3</v>
      </c>
      <c r="E66">
        <v>45</v>
      </c>
      <c r="G66">
        <v>45</v>
      </c>
      <c r="H66" s="10"/>
      <c r="I66" s="10"/>
      <c r="J66" s="10"/>
      <c r="K66" s="10"/>
      <c r="L66" s="10"/>
      <c r="M66" s="10"/>
      <c r="N66" s="10"/>
    </row>
    <row r="67" spans="1:14" ht="12.75">
      <c r="A67" s="10"/>
      <c r="B67" s="22"/>
      <c r="C67">
        <v>500</v>
      </c>
      <c r="D67">
        <v>4</v>
      </c>
      <c r="E67">
        <v>40</v>
      </c>
      <c r="G67">
        <v>40</v>
      </c>
      <c r="H67" s="10"/>
      <c r="I67" s="10"/>
      <c r="J67" s="10"/>
      <c r="K67" s="10"/>
      <c r="L67" s="10"/>
      <c r="M67" s="10"/>
      <c r="N67" s="10"/>
    </row>
    <row r="68" spans="1:14" ht="12.75">
      <c r="A68" s="10"/>
      <c r="B68" s="22"/>
      <c r="C68">
        <v>1000</v>
      </c>
      <c r="D68">
        <v>5</v>
      </c>
      <c r="E68">
        <v>36</v>
      </c>
      <c r="G68">
        <v>35</v>
      </c>
      <c r="H68" s="10"/>
      <c r="I68" s="10"/>
      <c r="J68" s="10"/>
      <c r="K68" s="10"/>
      <c r="L68" s="10"/>
      <c r="M68" s="10"/>
      <c r="N68" s="10"/>
    </row>
    <row r="69" spans="1:14" ht="12.75">
      <c r="A69" s="10"/>
      <c r="B69" s="22"/>
      <c r="C69">
        <v>2000</v>
      </c>
      <c r="D69">
        <v>6</v>
      </c>
      <c r="E69">
        <v>34</v>
      </c>
      <c r="G69">
        <v>30</v>
      </c>
      <c r="H69" s="10"/>
      <c r="I69" s="10"/>
      <c r="J69" s="10"/>
      <c r="K69" s="10"/>
      <c r="L69" s="10"/>
      <c r="M69" s="10"/>
      <c r="N69" s="10"/>
    </row>
    <row r="70" spans="1:14" ht="12.75">
      <c r="A70" s="10"/>
      <c r="B70" s="22"/>
      <c r="C70">
        <v>4000</v>
      </c>
      <c r="D70">
        <v>7</v>
      </c>
      <c r="E70">
        <v>33</v>
      </c>
      <c r="G70">
        <v>25</v>
      </c>
      <c r="H70" s="10"/>
      <c r="I70" s="10"/>
      <c r="J70" s="10"/>
      <c r="K70" s="10"/>
      <c r="L70" s="10"/>
      <c r="M70" s="10"/>
      <c r="N70" s="10"/>
    </row>
    <row r="71" spans="1:14" ht="12.75">
      <c r="A71" s="10"/>
      <c r="B71" s="22"/>
      <c r="H71" s="10"/>
      <c r="I71" s="10"/>
      <c r="J71" s="10"/>
      <c r="K71" s="10"/>
      <c r="L71" s="10"/>
      <c r="M71" s="10"/>
      <c r="N71" s="10"/>
    </row>
    <row r="72" spans="1:14" ht="12.75">
      <c r="A72" s="10"/>
      <c r="B72" s="22"/>
      <c r="H72" s="10"/>
      <c r="I72" s="10"/>
      <c r="J72" s="10"/>
      <c r="K72" s="10"/>
      <c r="L72" s="10"/>
      <c r="M72" s="10"/>
      <c r="N72" s="10"/>
    </row>
    <row r="73" spans="1:14" ht="12.75">
      <c r="A73" s="10"/>
      <c r="B73" s="22"/>
      <c r="H73" s="10"/>
      <c r="I73" s="10"/>
      <c r="J73" s="10"/>
      <c r="K73" s="10"/>
      <c r="L73" s="10"/>
      <c r="M73" s="10"/>
      <c r="N73" s="10"/>
    </row>
    <row r="74" spans="1:14" ht="12.75">
      <c r="A74" s="10"/>
      <c r="B74" s="22"/>
      <c r="H74" s="10"/>
      <c r="I74" s="10"/>
      <c r="J74" s="10"/>
      <c r="K74" s="10"/>
      <c r="L74" s="10"/>
      <c r="M74" s="10"/>
      <c r="N74" s="10"/>
    </row>
    <row r="75" spans="1:14" ht="12.75">
      <c r="A75" s="10"/>
      <c r="B75" s="22" t="s">
        <v>15</v>
      </c>
      <c r="H75" s="10"/>
      <c r="I75" s="10"/>
      <c r="J75" s="10"/>
      <c r="K75" s="10"/>
      <c r="L75" s="10"/>
      <c r="M75" s="10"/>
      <c r="N75" s="10"/>
    </row>
    <row r="76" spans="1:14" ht="12.75">
      <c r="A76" s="10"/>
      <c r="B76" s="22">
        <v>40</v>
      </c>
      <c r="C76">
        <v>125</v>
      </c>
      <c r="D76">
        <v>2</v>
      </c>
      <c r="E76">
        <v>56</v>
      </c>
      <c r="G76">
        <v>55</v>
      </c>
      <c r="H76" s="10"/>
      <c r="I76" s="10"/>
      <c r="J76" s="10"/>
      <c r="K76" s="10"/>
      <c r="L76" s="10"/>
      <c r="M76" s="10"/>
      <c r="N76" s="10"/>
    </row>
    <row r="77" spans="1:14" ht="12.75">
      <c r="A77" s="10"/>
      <c r="B77" s="22"/>
      <c r="C77">
        <v>250</v>
      </c>
      <c r="D77">
        <v>3</v>
      </c>
      <c r="E77">
        <v>50</v>
      </c>
      <c r="G77">
        <v>50</v>
      </c>
      <c r="H77" s="10"/>
      <c r="I77" s="10"/>
      <c r="J77" s="10"/>
      <c r="K77" s="10"/>
      <c r="L77" s="10"/>
      <c r="M77" s="10"/>
      <c r="N77" s="10"/>
    </row>
    <row r="78" spans="1:14" ht="12.75">
      <c r="A78" s="10"/>
      <c r="B78" s="22"/>
      <c r="C78">
        <v>500</v>
      </c>
      <c r="D78">
        <v>4</v>
      </c>
      <c r="E78">
        <v>45</v>
      </c>
      <c r="G78">
        <v>45</v>
      </c>
      <c r="H78" s="10"/>
      <c r="I78" s="10"/>
      <c r="J78" s="10"/>
      <c r="K78" s="10"/>
      <c r="L78" s="10"/>
      <c r="M78" s="10"/>
      <c r="N78" s="10"/>
    </row>
    <row r="79" spans="1:14" ht="12.75">
      <c r="A79" s="10"/>
      <c r="B79" s="22"/>
      <c r="C79">
        <v>1000</v>
      </c>
      <c r="D79">
        <v>5</v>
      </c>
      <c r="E79">
        <v>41</v>
      </c>
      <c r="G79">
        <v>40</v>
      </c>
      <c r="H79" s="10"/>
      <c r="I79" s="10"/>
      <c r="J79" s="10"/>
      <c r="K79" s="10"/>
      <c r="L79" s="10"/>
      <c r="M79" s="10"/>
      <c r="N79" s="10"/>
    </row>
    <row r="80" spans="1:14" ht="12.75">
      <c r="A80" s="10"/>
      <c r="B80" s="22"/>
      <c r="C80">
        <v>2000</v>
      </c>
      <c r="D80">
        <v>6</v>
      </c>
      <c r="E80">
        <v>39</v>
      </c>
      <c r="G80">
        <v>35</v>
      </c>
      <c r="H80" s="10"/>
      <c r="I80" s="10"/>
      <c r="J80" s="10"/>
      <c r="K80" s="10"/>
      <c r="L80" s="10"/>
      <c r="M80" s="10"/>
      <c r="N80" s="10"/>
    </row>
    <row r="81" spans="1:14" ht="12.75">
      <c r="A81" s="10"/>
      <c r="B81" s="22"/>
      <c r="C81">
        <v>4000</v>
      </c>
      <c r="D81">
        <v>7</v>
      </c>
      <c r="E81">
        <v>38</v>
      </c>
      <c r="G81">
        <v>30</v>
      </c>
      <c r="H81" s="10"/>
      <c r="I81" s="10"/>
      <c r="J81" s="10"/>
      <c r="K81" s="10"/>
      <c r="L81" s="10"/>
      <c r="M81" s="10"/>
      <c r="N81" s="10"/>
    </row>
    <row r="82" spans="1:14" ht="12.75">
      <c r="A82" s="10"/>
      <c r="B82" s="22"/>
      <c r="H82" s="10"/>
      <c r="I82" s="10"/>
      <c r="J82" s="10"/>
      <c r="K82" s="10"/>
      <c r="L82" s="10"/>
      <c r="M82" s="10"/>
      <c r="N82" s="10"/>
    </row>
    <row r="83" spans="1:14" ht="12.75">
      <c r="A83" s="10"/>
      <c r="B83" s="22"/>
      <c r="H83" s="10"/>
      <c r="I83" s="10"/>
      <c r="J83" s="10"/>
      <c r="K83" s="10"/>
      <c r="L83" s="10"/>
      <c r="M83" s="10"/>
      <c r="N83" s="10"/>
    </row>
    <row r="84" spans="1:14" ht="12.75">
      <c r="A84" s="10"/>
      <c r="B84" s="22"/>
      <c r="H84" s="10"/>
      <c r="I84" s="10"/>
      <c r="J84" s="10"/>
      <c r="K84" s="10"/>
      <c r="L84" s="10"/>
      <c r="M84" s="10"/>
      <c r="N84" s="10"/>
    </row>
    <row r="85" spans="1:14" ht="12.75">
      <c r="A85" s="10"/>
      <c r="B85" s="22"/>
      <c r="H85" s="10"/>
      <c r="I85" s="10"/>
      <c r="J85" s="10"/>
      <c r="K85" s="10"/>
      <c r="L85" s="10"/>
      <c r="M85" s="10"/>
      <c r="N85" s="10"/>
    </row>
    <row r="86" spans="1:14" ht="12.75">
      <c r="A86" s="10"/>
      <c r="B86" s="22" t="s">
        <v>16</v>
      </c>
      <c r="H86" s="10"/>
      <c r="I86" s="10"/>
      <c r="J86" s="10"/>
      <c r="K86" s="10"/>
      <c r="L86" s="10"/>
      <c r="M86" s="10"/>
      <c r="N86" s="10"/>
    </row>
    <row r="87" spans="2:7" ht="12.75">
      <c r="B87" s="22">
        <v>45</v>
      </c>
      <c r="C87">
        <v>125</v>
      </c>
      <c r="D87">
        <v>2</v>
      </c>
      <c r="E87">
        <v>60</v>
      </c>
      <c r="G87">
        <v>60</v>
      </c>
    </row>
    <row r="88" spans="2:7" ht="12.75">
      <c r="B88" s="22"/>
      <c r="C88">
        <v>250</v>
      </c>
      <c r="D88">
        <v>3</v>
      </c>
      <c r="E88">
        <v>54</v>
      </c>
      <c r="G88">
        <v>55</v>
      </c>
    </row>
    <row r="89" spans="2:7" ht="12.75">
      <c r="B89" s="22"/>
      <c r="C89">
        <v>500</v>
      </c>
      <c r="D89">
        <v>4</v>
      </c>
      <c r="E89">
        <v>49</v>
      </c>
      <c r="G89">
        <v>50</v>
      </c>
    </row>
    <row r="90" spans="2:7" ht="12.75">
      <c r="B90" s="22"/>
      <c r="C90">
        <v>1000</v>
      </c>
      <c r="D90">
        <v>5</v>
      </c>
      <c r="E90">
        <v>46</v>
      </c>
      <c r="G90">
        <v>45</v>
      </c>
    </row>
    <row r="91" spans="2:7" ht="12.75">
      <c r="B91" s="22"/>
      <c r="C91">
        <v>2000</v>
      </c>
      <c r="D91">
        <v>6</v>
      </c>
      <c r="E91">
        <v>44</v>
      </c>
      <c r="G91">
        <v>40</v>
      </c>
    </row>
    <row r="92" spans="2:7" ht="12.75">
      <c r="B92" s="22"/>
      <c r="C92">
        <v>4000</v>
      </c>
      <c r="D92">
        <v>7</v>
      </c>
      <c r="E92">
        <v>43</v>
      </c>
      <c r="G92">
        <v>35</v>
      </c>
    </row>
    <row r="93" spans="2:4" ht="12.75">
      <c r="B93" s="22"/>
    </row>
    <row r="94" spans="2:4" ht="12.75">
      <c r="B94" s="22"/>
    </row>
    <row r="95" spans="2:4" ht="12.75">
      <c r="B95" s="22"/>
    </row>
    <row r="96" spans="2:4" ht="12.75">
      <c r="B96" s="22"/>
    </row>
    <row r="97" spans="2:4" ht="12.75">
      <c r="B97" s="22" t="s">
        <v>17</v>
      </c>
    </row>
    <row r="98" spans="2:7" ht="12.75">
      <c r="B98" s="22">
        <v>50</v>
      </c>
      <c r="C98">
        <v>125</v>
      </c>
      <c r="D98">
        <v>2</v>
      </c>
      <c r="E98">
        <v>64</v>
      </c>
      <c r="G98">
        <v>65</v>
      </c>
    </row>
    <row r="99" spans="2:7" ht="12.75">
      <c r="B99" s="22"/>
      <c r="C99">
        <v>250</v>
      </c>
      <c r="D99">
        <v>3</v>
      </c>
      <c r="E99">
        <v>58</v>
      </c>
      <c r="G99">
        <v>60</v>
      </c>
    </row>
    <row r="100" spans="2:7" ht="12.75">
      <c r="B100" s="22"/>
      <c r="C100">
        <v>500</v>
      </c>
      <c r="D100">
        <v>4</v>
      </c>
      <c r="E100">
        <v>54</v>
      </c>
      <c r="G100">
        <v>55</v>
      </c>
    </row>
    <row r="101" spans="2:7" ht="12.75">
      <c r="B101" s="22"/>
      <c r="C101">
        <v>1000</v>
      </c>
      <c r="D101">
        <v>5</v>
      </c>
      <c r="E101">
        <v>51</v>
      </c>
      <c r="G101">
        <v>50</v>
      </c>
    </row>
    <row r="102" spans="2:7" ht="12.75">
      <c r="B102" s="22"/>
      <c r="C102">
        <v>2000</v>
      </c>
      <c r="D102">
        <v>6</v>
      </c>
      <c r="E102">
        <v>49</v>
      </c>
      <c r="G102">
        <v>45</v>
      </c>
    </row>
    <row r="103" spans="2:7" ht="12.75">
      <c r="B103" s="22"/>
      <c r="C103">
        <v>4000</v>
      </c>
      <c r="D103">
        <v>7</v>
      </c>
      <c r="E103">
        <v>48</v>
      </c>
      <c r="G103">
        <v>40</v>
      </c>
    </row>
    <row r="104" spans="2:4" ht="12.75">
      <c r="B104" s="22"/>
    </row>
    <row r="105" spans="2:4" ht="12.75">
      <c r="B105" s="22"/>
    </row>
    <row r="106" spans="2:4" ht="12.75">
      <c r="B106" s="22"/>
    </row>
    <row r="107" spans="2:4" ht="12.75">
      <c r="B107" s="22"/>
    </row>
    <row r="108" spans="2:4" ht="12.75">
      <c r="B108" s="22" t="s">
        <v>18</v>
      </c>
    </row>
    <row r="109" spans="2:7" ht="12.75">
      <c r="B109" s="22">
        <v>55</v>
      </c>
      <c r="C109">
        <v>125</v>
      </c>
      <c r="D109">
        <v>2</v>
      </c>
      <c r="E109">
        <v>67</v>
      </c>
      <c r="G109">
        <v>70</v>
      </c>
    </row>
    <row r="110" spans="2:7" ht="12.75">
      <c r="B110" s="22"/>
      <c r="C110">
        <v>250</v>
      </c>
      <c r="D110">
        <v>3</v>
      </c>
      <c r="E110">
        <v>62</v>
      </c>
      <c r="G110">
        <v>65</v>
      </c>
    </row>
    <row r="111" spans="2:7" ht="12.75">
      <c r="B111" s="22"/>
      <c r="C111">
        <v>500</v>
      </c>
      <c r="D111">
        <v>4</v>
      </c>
      <c r="E111">
        <v>58</v>
      </c>
      <c r="G111">
        <v>60</v>
      </c>
    </row>
    <row r="112" spans="2:7" ht="12.75">
      <c r="B112" s="22"/>
      <c r="C112">
        <v>1000</v>
      </c>
      <c r="D112">
        <v>5</v>
      </c>
      <c r="E112">
        <v>56</v>
      </c>
      <c r="G112">
        <v>55</v>
      </c>
    </row>
    <row r="113" spans="2:7" ht="12.75">
      <c r="B113" s="22"/>
      <c r="C113">
        <v>2000</v>
      </c>
      <c r="D113">
        <v>6</v>
      </c>
      <c r="E113">
        <v>54</v>
      </c>
      <c r="G113">
        <v>50</v>
      </c>
    </row>
    <row r="114" spans="2:7" ht="12.75">
      <c r="B114" s="22"/>
      <c r="C114">
        <v>4000</v>
      </c>
      <c r="D114">
        <v>7</v>
      </c>
      <c r="E114">
        <v>53</v>
      </c>
      <c r="G114">
        <v>45</v>
      </c>
    </row>
    <row r="115" spans="2:4" ht="12.75">
      <c r="B115" s="22"/>
    </row>
    <row r="116" spans="2:4" ht="12.75">
      <c r="B116" s="22"/>
    </row>
    <row r="117" spans="2:4" ht="12.75">
      <c r="B117" s="22"/>
    </row>
    <row r="118" spans="2:4" ht="12.75">
      <c r="B118" s="22"/>
    </row>
    <row r="119" spans="2:4" ht="12.75">
      <c r="B119" s="22" t="s">
        <v>19</v>
      </c>
    </row>
    <row r="120" spans="2:7" ht="12.75">
      <c r="B120" s="22">
        <v>60</v>
      </c>
      <c r="C120">
        <v>125</v>
      </c>
      <c r="D120">
        <v>2</v>
      </c>
      <c r="E120">
        <v>71</v>
      </c>
      <c r="G120">
        <v>75</v>
      </c>
    </row>
    <row r="121" spans="2:7" ht="12.75">
      <c r="B121" s="22"/>
      <c r="C121">
        <v>250</v>
      </c>
      <c r="D121">
        <v>3</v>
      </c>
      <c r="E121">
        <v>67</v>
      </c>
      <c r="G121">
        <v>70</v>
      </c>
    </row>
    <row r="122" spans="2:7" ht="12.75">
      <c r="B122" s="22"/>
      <c r="C122">
        <v>500</v>
      </c>
      <c r="D122">
        <v>4</v>
      </c>
      <c r="E122">
        <v>63</v>
      </c>
      <c r="G122">
        <v>65</v>
      </c>
    </row>
    <row r="123" spans="2:7" ht="12.75">
      <c r="B123" s="22"/>
      <c r="C123">
        <v>1000</v>
      </c>
      <c r="D123">
        <v>5</v>
      </c>
      <c r="E123">
        <v>61</v>
      </c>
      <c r="G123">
        <v>60</v>
      </c>
    </row>
    <row r="124" spans="2:7" ht="12.75">
      <c r="B124" s="22"/>
      <c r="C124">
        <v>2000</v>
      </c>
      <c r="D124">
        <v>6</v>
      </c>
      <c r="E124">
        <v>59</v>
      </c>
      <c r="G124">
        <v>55</v>
      </c>
    </row>
    <row r="125" spans="2:7" ht="12.75">
      <c r="B125" s="22"/>
      <c r="C125">
        <v>4000</v>
      </c>
      <c r="D125">
        <v>7</v>
      </c>
      <c r="E125">
        <v>58</v>
      </c>
      <c r="G125">
        <v>50</v>
      </c>
    </row>
    <row r="126" spans="2:4" ht="12.75">
      <c r="B126" s="22"/>
    </row>
    <row r="127" spans="2:4" ht="12.75">
      <c r="B127" s="22"/>
    </row>
    <row r="128" spans="2:4" ht="12.75">
      <c r="B128" s="22"/>
    </row>
    <row r="129" spans="2:4" ht="12.75">
      <c r="B129" s="22"/>
    </row>
    <row r="130" spans="2:4" ht="12.75">
      <c r="B130" s="22" t="s">
        <v>20</v>
      </c>
    </row>
    <row r="131" spans="2:7" ht="12.75">
      <c r="B131" s="22">
        <v>65</v>
      </c>
      <c r="C131">
        <v>125</v>
      </c>
      <c r="D131">
        <v>2</v>
      </c>
      <c r="E131">
        <v>75</v>
      </c>
      <c r="G131">
        <v>80</v>
      </c>
    </row>
    <row r="132" spans="2:7" ht="12.75">
      <c r="B132" s="22"/>
      <c r="C132">
        <v>250</v>
      </c>
      <c r="D132">
        <v>3</v>
      </c>
      <c r="E132">
        <v>71</v>
      </c>
      <c r="G132">
        <v>75</v>
      </c>
    </row>
    <row r="133" spans="2:7" ht="12.75">
      <c r="B133" s="22"/>
      <c r="C133">
        <v>500</v>
      </c>
      <c r="D133">
        <v>4</v>
      </c>
      <c r="E133">
        <v>68</v>
      </c>
      <c r="G133">
        <v>70</v>
      </c>
    </row>
    <row r="134" spans="2:7" ht="12.75">
      <c r="B134" s="22"/>
      <c r="C134">
        <v>1000</v>
      </c>
      <c r="D134">
        <v>5</v>
      </c>
      <c r="E134">
        <v>66</v>
      </c>
      <c r="G134">
        <v>65</v>
      </c>
    </row>
    <row r="135" spans="2:7" ht="12.75">
      <c r="B135" s="22"/>
      <c r="C135">
        <v>2000</v>
      </c>
      <c r="D135">
        <v>6</v>
      </c>
      <c r="E135">
        <v>64</v>
      </c>
      <c r="G135">
        <v>60</v>
      </c>
    </row>
    <row r="136" spans="2:7" ht="12.75">
      <c r="B136" s="22"/>
      <c r="C136">
        <v>4000</v>
      </c>
      <c r="D136">
        <v>7</v>
      </c>
      <c r="E136">
        <v>63</v>
      </c>
      <c r="G136">
        <v>55</v>
      </c>
    </row>
    <row r="137" spans="2:4" ht="12.75">
      <c r="B137" s="22"/>
    </row>
    <row r="138" spans="2:4" ht="12.75">
      <c r="B138" s="22"/>
    </row>
    <row r="139" spans="2:4" ht="12.75">
      <c r="B139" s="22"/>
    </row>
    <row r="140" spans="2:4" ht="12.75">
      <c r="B140" s="22"/>
    </row>
    <row r="141" spans="2:4" ht="12.75">
      <c r="B141" s="22"/>
    </row>
    <row r="142" spans="2:4" ht="12.75">
      <c r="B142" s="22"/>
    </row>
    <row r="143" spans="2:4" ht="12.75">
      <c r="B143" s="22"/>
    </row>
    <row r="144" spans="2:4" ht="12.75">
      <c r="B144" s="22"/>
    </row>
    <row r="145" spans="2:4" ht="12.75">
      <c r="B145" s="22"/>
    </row>
    <row r="146" spans="2:4" ht="12.75">
      <c r="B146" s="22"/>
    </row>
    <row r="147" spans="2:4" ht="13.5" thickBot="1">
      <c r="B147" s="24"/>
    </row>
  </sheetData>
  <mergeCells count="10">
    <mergeCell ref="P49:W49"/>
    <mergeCell ref="O47:R47"/>
    <mergeCell ref="C2:J2"/>
    <mergeCell ref="B16:G16"/>
    <mergeCell ref="N2:U2"/>
    <mergeCell ref="O33:Y33"/>
    <mergeCell ref="N8:P8"/>
    <mergeCell ref="Q8:S8"/>
    <mergeCell ref="N16:P16"/>
    <mergeCell ref="Q16:S16"/>
  </mergeCells>
  <printOptions/>
  <pageMargins left="0.75" right="0.75" top="1" bottom="1" header="0.5" footer="0.5"/>
  <pageSetup fitToHeight="1" fitToWidth="1" horizontalDpi="300" verticalDpi="300" orientation="portrait" scale="35" r:id="rId1"/>
</worksheet>
</file>

<file path=xl/worksheets/sheet5.xml><?xml version="1.0" encoding="utf-8"?>
<worksheet xmlns="http://schemas.openxmlformats.org/spreadsheetml/2006/main" xmlns:r="http://schemas.openxmlformats.org/officeDocument/2006/relationships">
  <sheetPr codeName="Sheet18">
    <tabColor indexed="47"/>
  </sheetPr>
  <dimension ref="A1:F34"/>
  <sheetViews>
    <sheetView showGridLines="0" showRowColHeaders="0" workbookViewId="0" topLeftCell="A1">
      <selection activeCell="B4" sqref="B4"/>
    </sheetView>
  </sheetViews>
  <sheetFormatPr defaultColWidth="9.140625" defaultRowHeight="12.75"/>
  <cols>
    <col min="1" max="1" width="3.00390625" style="0" customWidth="1"/>
    <col min="2" max="2" width="94.7109375" style="0" customWidth="1"/>
  </cols>
  <sheetData>
    <row r="1" spans="1:6" ht="37.5" customHeight="1">
      <c r="A1" s="112"/>
      <c r="B1" s="113"/>
      <c r="C1" s="112"/>
      <c r="D1" s="112"/>
      <c r="E1" s="112"/>
      <c r="F1" s="112"/>
    </row>
    <row r="2" spans="1:6" ht="28.5" customHeight="1">
      <c r="A2" s="112"/>
      <c r="B2" s="114" t="s">
        <v>78</v>
      </c>
      <c r="C2" s="112"/>
      <c r="D2" s="112"/>
      <c r="E2" s="112"/>
      <c r="F2" s="112"/>
    </row>
    <row r="3" spans="1:6" ht="31.5" customHeight="1">
      <c r="A3" s="112"/>
      <c r="B3" s="115"/>
      <c r="C3" s="112"/>
      <c r="D3" s="112"/>
      <c r="E3" s="112"/>
      <c r="F3" s="112"/>
    </row>
    <row r="4" spans="1:6" ht="31.5" customHeight="1">
      <c r="A4" s="112"/>
      <c r="B4" s="116" t="s">
        <v>52</v>
      </c>
      <c r="C4" s="112"/>
      <c r="D4" s="112"/>
      <c r="E4" s="112"/>
      <c r="F4" s="112"/>
    </row>
    <row r="5" spans="1:6" ht="10.5" customHeight="1">
      <c r="A5" s="112"/>
      <c r="B5" s="117"/>
      <c r="C5" s="112"/>
      <c r="D5" s="112"/>
      <c r="E5" s="112"/>
      <c r="F5" s="112"/>
    </row>
    <row r="6" spans="1:6" ht="18.75" customHeight="1">
      <c r="A6" s="112"/>
      <c r="B6" s="116" t="s">
        <v>53</v>
      </c>
      <c r="C6" s="112"/>
      <c r="D6" s="112"/>
      <c r="E6" s="112"/>
      <c r="F6" s="112"/>
    </row>
    <row r="7" spans="1:6" ht="18.75" customHeight="1">
      <c r="A7" s="112"/>
      <c r="B7" s="116" t="s">
        <v>54</v>
      </c>
      <c r="C7" s="112"/>
      <c r="D7" s="112"/>
      <c r="E7" s="112"/>
      <c r="F7" s="112"/>
    </row>
    <row r="8" spans="1:6" ht="19.5" customHeight="1">
      <c r="A8" s="112"/>
      <c r="B8" s="116" t="s">
        <v>55</v>
      </c>
      <c r="C8" s="112"/>
      <c r="D8" s="112"/>
      <c r="E8" s="112"/>
      <c r="F8" s="112"/>
    </row>
    <row r="9" spans="1:6" ht="21" customHeight="1">
      <c r="A9" s="112"/>
      <c r="B9" s="116" t="s">
        <v>56</v>
      </c>
      <c r="C9" s="112"/>
      <c r="D9" s="112"/>
      <c r="E9" s="112"/>
      <c r="F9" s="112"/>
    </row>
    <row r="10" spans="1:6" ht="16.5" customHeight="1">
      <c r="A10" s="112"/>
      <c r="B10" s="116" t="s">
        <v>57</v>
      </c>
      <c r="C10" s="112"/>
      <c r="D10" s="112"/>
      <c r="E10" s="112"/>
      <c r="F10" s="112"/>
    </row>
    <row r="11" spans="1:6" ht="18.75" customHeight="1">
      <c r="A11" s="112"/>
      <c r="B11" s="116" t="s">
        <v>58</v>
      </c>
      <c r="C11" s="112"/>
      <c r="D11" s="112"/>
      <c r="E11" s="112"/>
      <c r="F11" s="112"/>
    </row>
    <row r="12" spans="1:6" ht="27" customHeight="1">
      <c r="A12" s="112"/>
      <c r="B12" s="116" t="s">
        <v>59</v>
      </c>
      <c r="C12" s="112"/>
      <c r="D12" s="112"/>
      <c r="E12" s="112"/>
      <c r="F12" s="112"/>
    </row>
    <row r="13" spans="1:6" ht="28.5" customHeight="1">
      <c r="A13" s="112"/>
      <c r="B13" s="118" t="s">
        <v>77</v>
      </c>
      <c r="C13" s="112"/>
      <c r="D13" s="112"/>
      <c r="E13" s="112"/>
      <c r="F13" s="112"/>
    </row>
    <row r="14" spans="1:6" ht="12.75">
      <c r="A14" s="112"/>
      <c r="B14" s="119" t="s">
        <v>1</v>
      </c>
      <c r="C14" s="112"/>
      <c r="D14" s="112"/>
      <c r="E14" s="112"/>
      <c r="F14" s="112"/>
    </row>
    <row r="15" spans="1:6" ht="22.5">
      <c r="A15" s="112"/>
      <c r="B15" s="120" t="s">
        <v>2</v>
      </c>
      <c r="C15" s="112"/>
      <c r="D15" s="112"/>
      <c r="E15" s="112"/>
      <c r="F15" s="112"/>
    </row>
    <row r="16" spans="1:6" ht="12.75">
      <c r="A16" s="112"/>
      <c r="B16" s="112"/>
      <c r="C16" s="112"/>
      <c r="D16" s="112"/>
      <c r="E16" s="112"/>
      <c r="F16" s="112"/>
    </row>
    <row r="17" spans="1:6" ht="12.75">
      <c r="A17" s="112"/>
      <c r="B17" s="112"/>
      <c r="C17" s="112"/>
      <c r="D17" s="112"/>
      <c r="E17" s="112"/>
      <c r="F17" s="112"/>
    </row>
    <row r="18" spans="1:6" ht="12.75">
      <c r="A18" s="112"/>
      <c r="B18" s="112"/>
      <c r="C18" s="112"/>
      <c r="D18" s="112"/>
      <c r="E18" s="112"/>
      <c r="F18" s="112"/>
    </row>
    <row r="19" spans="1:6" ht="12.75">
      <c r="A19" s="112"/>
      <c r="B19" s="112"/>
      <c r="C19" s="112"/>
      <c r="D19" s="112"/>
      <c r="E19" s="112"/>
      <c r="F19" s="112"/>
    </row>
    <row r="20" spans="1:6" ht="12.75">
      <c r="A20" s="112"/>
      <c r="B20" s="112"/>
      <c r="C20" s="112"/>
      <c r="D20" s="112"/>
      <c r="E20" s="112"/>
      <c r="F20" s="112"/>
    </row>
    <row r="21" spans="1:6" ht="12.75">
      <c r="A21" s="112"/>
      <c r="B21" s="112"/>
      <c r="C21" s="112"/>
      <c r="D21" s="112"/>
      <c r="E21" s="112"/>
      <c r="F21" s="112"/>
    </row>
    <row r="22" spans="1:6" ht="12.75">
      <c r="A22" s="112"/>
      <c r="B22" s="112"/>
      <c r="C22" s="112"/>
      <c r="D22" s="112"/>
      <c r="E22" s="112"/>
      <c r="F22" s="112"/>
    </row>
    <row r="23" spans="1:6" ht="12.75">
      <c r="A23" s="112"/>
      <c r="B23" s="112"/>
      <c r="C23" s="112"/>
      <c r="D23" s="112"/>
      <c r="E23" s="112"/>
      <c r="F23" s="112"/>
    </row>
    <row r="24" spans="1:6" ht="12.75">
      <c r="A24" s="112"/>
      <c r="B24" s="112"/>
      <c r="C24" s="112"/>
      <c r="D24" s="112"/>
      <c r="E24" s="112"/>
      <c r="F24" s="112"/>
    </row>
    <row r="25" spans="1:6" ht="12.75">
      <c r="A25" s="112"/>
      <c r="B25" s="112"/>
      <c r="C25" s="112"/>
      <c r="D25" s="112"/>
      <c r="E25" s="112"/>
      <c r="F25" s="112"/>
    </row>
    <row r="26" spans="1:6" ht="12.75">
      <c r="A26" s="112"/>
      <c r="B26" s="112"/>
      <c r="C26" s="112"/>
      <c r="D26" s="112"/>
      <c r="E26" s="112"/>
      <c r="F26" s="112"/>
    </row>
    <row r="27" spans="1:6" ht="12.75">
      <c r="A27" s="112"/>
      <c r="B27" s="112"/>
      <c r="C27" s="112"/>
      <c r="D27" s="112"/>
      <c r="E27" s="112"/>
      <c r="F27" s="112"/>
    </row>
    <row r="28" spans="1:6" ht="12.75">
      <c r="A28" s="112"/>
      <c r="B28" s="112"/>
      <c r="C28" s="112"/>
      <c r="D28" s="112"/>
      <c r="E28" s="112"/>
      <c r="F28" s="112"/>
    </row>
    <row r="29" spans="1:6" ht="12.75">
      <c r="A29" s="112"/>
      <c r="B29" s="112"/>
      <c r="C29" s="112"/>
      <c r="D29" s="112"/>
      <c r="E29" s="112"/>
      <c r="F29" s="112"/>
    </row>
    <row r="30" spans="1:6" ht="12.75">
      <c r="A30" s="112"/>
      <c r="B30" s="112"/>
      <c r="C30" s="112"/>
      <c r="D30" s="112"/>
      <c r="E30" s="112"/>
      <c r="F30" s="112"/>
    </row>
    <row r="31" spans="1:6" ht="12.75">
      <c r="A31" s="112"/>
      <c r="B31" s="112"/>
      <c r="C31" s="112"/>
      <c r="D31" s="112"/>
      <c r="E31" s="112"/>
      <c r="F31" s="112"/>
    </row>
    <row r="32" spans="1:6" ht="12.75">
      <c r="A32" s="112"/>
      <c r="B32" s="112"/>
      <c r="C32" s="112"/>
      <c r="D32" s="112"/>
      <c r="E32" s="112"/>
      <c r="F32" s="112"/>
    </row>
    <row r="33" spans="1:6" ht="12.75">
      <c r="A33" s="112"/>
      <c r="B33" s="112"/>
      <c r="C33" s="112"/>
      <c r="D33" s="112"/>
      <c r="E33" s="112"/>
      <c r="F33" s="112"/>
    </row>
    <row r="34" spans="1:6" ht="12.75">
      <c r="A34" s="112"/>
      <c r="B34" s="112"/>
      <c r="C34" s="112"/>
      <c r="D34" s="112"/>
      <c r="E34" s="112"/>
      <c r="F34" s="112"/>
    </row>
  </sheetData>
  <sheetProtection password="9989" sheet="1" objects="1" scenarios="1" selectLockedCells="1" selectUnlockedCell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22"/>
  <dimension ref="B2:D23"/>
  <sheetViews>
    <sheetView workbookViewId="0" topLeftCell="A1">
      <selection activeCell="E3" sqref="E3"/>
    </sheetView>
  </sheetViews>
  <sheetFormatPr defaultColWidth="9.140625" defaultRowHeight="12.75"/>
  <cols>
    <col min="1" max="1" width="4.7109375" style="0" customWidth="1"/>
    <col min="2" max="2" width="12.421875" style="0" customWidth="1"/>
    <col min="3" max="3" width="48.140625" style="0" customWidth="1"/>
    <col min="4" max="4" width="13.00390625" style="0" customWidth="1"/>
  </cols>
  <sheetData>
    <row r="1" ht="13.5" thickBot="1"/>
    <row r="2" spans="2:4" ht="13.5" thickBot="1">
      <c r="B2" s="1" t="s">
        <v>4</v>
      </c>
      <c r="C2" s="1" t="s">
        <v>5</v>
      </c>
      <c r="D2" s="1" t="s">
        <v>3</v>
      </c>
    </row>
    <row r="3" spans="2:4" ht="13.5" thickBot="1">
      <c r="B3" s="31">
        <v>1</v>
      </c>
      <c r="C3" s="31" t="s">
        <v>6</v>
      </c>
      <c r="D3" s="32">
        <v>38939</v>
      </c>
    </row>
    <row r="4" spans="2:4" ht="12" customHeight="1">
      <c r="B4" s="38"/>
      <c r="C4" s="11"/>
      <c r="D4" s="39"/>
    </row>
    <row r="5" spans="2:4" ht="12.75">
      <c r="B5" s="27"/>
      <c r="C5" s="28"/>
      <c r="D5" s="33"/>
    </row>
    <row r="6" spans="2:4" ht="12.75">
      <c r="B6" s="27"/>
      <c r="C6" s="28"/>
      <c r="D6" s="33"/>
    </row>
    <row r="7" spans="2:4" ht="12.75">
      <c r="B7" s="27"/>
      <c r="C7" s="28"/>
      <c r="D7" s="33"/>
    </row>
    <row r="8" spans="2:4" ht="12.75">
      <c r="B8" s="27"/>
      <c r="C8" s="28"/>
      <c r="D8" s="33"/>
    </row>
    <row r="9" spans="2:4" ht="12.75">
      <c r="B9" s="27"/>
      <c r="C9" s="28"/>
      <c r="D9" s="33"/>
    </row>
    <row r="10" spans="2:4" ht="12.75">
      <c r="B10" s="27"/>
      <c r="C10" s="28"/>
      <c r="D10" s="33"/>
    </row>
    <row r="11" spans="2:4" ht="12.75">
      <c r="B11" s="27"/>
      <c r="C11" s="28"/>
      <c r="D11" s="33"/>
    </row>
    <row r="12" spans="2:4" ht="12.75">
      <c r="B12" s="27"/>
      <c r="C12" s="28"/>
      <c r="D12" s="33"/>
    </row>
    <row r="13" spans="2:4" ht="12.75">
      <c r="B13" s="27"/>
      <c r="C13" s="28"/>
      <c r="D13" s="33"/>
    </row>
    <row r="14" spans="2:4" ht="12.75">
      <c r="B14" s="27"/>
      <c r="C14" s="28"/>
      <c r="D14" s="33"/>
    </row>
    <row r="15" spans="2:4" ht="12.75">
      <c r="B15" s="27"/>
      <c r="C15" s="28"/>
      <c r="D15" s="33"/>
    </row>
    <row r="16" spans="2:4" ht="12.75">
      <c r="B16" s="27"/>
      <c r="C16" s="28"/>
      <c r="D16" s="33"/>
    </row>
    <row r="17" spans="2:4" ht="12.75">
      <c r="B17" s="27"/>
      <c r="C17" s="28"/>
      <c r="D17" s="33"/>
    </row>
    <row r="18" spans="2:4" ht="12.75">
      <c r="B18" s="27"/>
      <c r="C18" s="28"/>
      <c r="D18" s="33"/>
    </row>
    <row r="19" spans="2:4" ht="12.75">
      <c r="B19" s="27"/>
      <c r="C19" s="28"/>
      <c r="D19" s="33"/>
    </row>
    <row r="20" spans="2:4" ht="12.75">
      <c r="B20" s="27"/>
      <c r="C20" s="28"/>
      <c r="D20" s="33"/>
    </row>
    <row r="21" spans="2:4" ht="12.75">
      <c r="B21" s="27"/>
      <c r="C21" s="28"/>
      <c r="D21" s="33"/>
    </row>
    <row r="22" spans="2:4" ht="12.75">
      <c r="B22" s="27"/>
      <c r="C22" s="28"/>
      <c r="D22" s="33"/>
    </row>
    <row r="23" spans="2:4" ht="13.5" thickBot="1">
      <c r="B23" s="29"/>
      <c r="C23" s="30"/>
      <c r="D23" s="3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Terminal Performance</dc:title>
  <dc:subject/>
  <dc:creator/>
  <cp:keywords/>
  <dc:description/>
  <cp:lastModifiedBy/>
  <cp:lastPrinted>2006-08-15T14:46:21Z</cp:lastPrinted>
  <dcterms:created xsi:type="dcterms:W3CDTF">2003-04-24T23:07:37Z</dcterms:created>
  <dcterms:modified xsi:type="dcterms:W3CDTF">2006-08-15T14:58:26Z</dcterms:modified>
  <cp:category/>
  <cp:version/>
  <cp:contentType/>
  <cp:contentStatus/>
</cp:coreProperties>
</file>